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autoCompressPictures="0"/>
  <mc:AlternateContent xmlns:mc="http://schemas.openxmlformats.org/markup-compatibility/2006">
    <mc:Choice Requires="x15">
      <x15ac:absPath xmlns:x15ac="http://schemas.microsoft.com/office/spreadsheetml/2010/11/ac" url="https://apunipima-my.sharepoint.com/personal/tonya_fuschtei_apunipima_org_au/Documents/Desktop/Tonya/SIS/"/>
    </mc:Choice>
  </mc:AlternateContent>
  <xr:revisionPtr revIDLastSave="4" documentId="8_{40E9752D-8C39-426E-AE43-99ACC09C9484}" xr6:coauthVersionLast="47" xr6:coauthVersionMax="47" xr10:uidLastSave="{3FFA327F-632C-4F2A-B6FC-53879660BBFC}"/>
  <bookViews>
    <workbookView xWindow="-120" yWindow="-120" windowWidth="29040" windowHeight="15720" tabRatio="500" firstSheet="1" activeTab="2" xr2:uid="{00000000-000D-0000-FFFF-FFFF00000000}"/>
  </bookViews>
  <sheets>
    <sheet name="Bulk Upload" sheetId="9" state="hidden" r:id="rId1"/>
    <sheet name="How to Use This Template" sheetId="19" r:id="rId2"/>
    <sheet name="Marketing Budget" sheetId="18" r:id="rId3"/>
    <sheet name="Monthly Planning Calendar" sheetId="1" r:id="rId4"/>
    <sheet name="Conversion Rates" sheetId="17" r:id="rId5"/>
    <sheet name="Customers" sheetId="16" r:id="rId6"/>
    <sheet name="Leads" sheetId="15" r:id="rId7"/>
    <sheet name="Visits" sheetId="14" r:id="rId8"/>
    <sheet name="Reach" sheetId="13" r:id="rId9"/>
    <sheet name="Definitions of Terms" sheetId="12" r:id="rId10"/>
  </sheets>
  <definedNames>
    <definedName name="accountOptions">#REF!</definedName>
    <definedName name="campaignOp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18" l="1"/>
  <c r="I6" i="18"/>
  <c r="J6" i="18"/>
  <c r="Q6" i="18"/>
  <c r="AL6" i="18" s="1"/>
  <c r="R6" i="18"/>
  <c r="AM6" i="18" s="1"/>
  <c r="S6" i="18"/>
  <c r="S13" i="18" s="1"/>
  <c r="Z6" i="18"/>
  <c r="AA6" i="18"/>
  <c r="AB6" i="18"/>
  <c r="AI6" i="18"/>
  <c r="AI13" i="18" s="1"/>
  <c r="AJ6" i="18"/>
  <c r="AJ13" i="18" s="1"/>
  <c r="AK6" i="18"/>
  <c r="AK13" i="18" s="1"/>
  <c r="H7" i="18"/>
  <c r="AL7" i="18" s="1"/>
  <c r="I7" i="18"/>
  <c r="J7" i="18"/>
  <c r="Q7" i="18"/>
  <c r="R7" i="18"/>
  <c r="AM7" i="18" s="1"/>
  <c r="S7" i="18"/>
  <c r="Z7" i="18"/>
  <c r="AA7" i="18"/>
  <c r="AB7" i="18"/>
  <c r="AI7" i="18"/>
  <c r="AJ7" i="18"/>
  <c r="AK7" i="18"/>
  <c r="H8" i="18"/>
  <c r="H13" i="18" s="1"/>
  <c r="I8" i="18"/>
  <c r="I13" i="18" s="1"/>
  <c r="J8" i="18"/>
  <c r="J13" i="18" s="1"/>
  <c r="Q8" i="18"/>
  <c r="R8" i="18"/>
  <c r="S8" i="18"/>
  <c r="Z8" i="18"/>
  <c r="AA8" i="18"/>
  <c r="AB8" i="18"/>
  <c r="AI8" i="18"/>
  <c r="AJ8" i="18"/>
  <c r="AK8" i="18"/>
  <c r="H9" i="18"/>
  <c r="AL9" i="18" s="1"/>
  <c r="AN9" i="18" s="1"/>
  <c r="I9" i="18"/>
  <c r="AM9" i="18" s="1"/>
  <c r="J9" i="18"/>
  <c r="Q9" i="18"/>
  <c r="R9" i="18"/>
  <c r="S9" i="18"/>
  <c r="Z9" i="18"/>
  <c r="AA9" i="18"/>
  <c r="AB9" i="18"/>
  <c r="AI9" i="18"/>
  <c r="AJ9" i="18"/>
  <c r="AK9" i="18"/>
  <c r="H10" i="18"/>
  <c r="I10" i="18"/>
  <c r="J10" i="18"/>
  <c r="Q10" i="18"/>
  <c r="AL10" i="18" s="1"/>
  <c r="R10" i="18"/>
  <c r="AM10" i="18" s="1"/>
  <c r="S10" i="18"/>
  <c r="Z10" i="18"/>
  <c r="AA10" i="18"/>
  <c r="AB10" i="18"/>
  <c r="AI10" i="18"/>
  <c r="AJ10" i="18"/>
  <c r="AK10" i="18"/>
  <c r="H11" i="18"/>
  <c r="I11" i="18"/>
  <c r="AM11" i="18" s="1"/>
  <c r="J11" i="18"/>
  <c r="Q11" i="18"/>
  <c r="AL11" i="18" s="1"/>
  <c r="AN11" i="18" s="1"/>
  <c r="R11" i="18"/>
  <c r="S11" i="18"/>
  <c r="Z11" i="18"/>
  <c r="AA11" i="18"/>
  <c r="AB11" i="18"/>
  <c r="AI11" i="18"/>
  <c r="AJ11" i="18"/>
  <c r="AK11" i="18"/>
  <c r="H12" i="18"/>
  <c r="AL12" i="18" s="1"/>
  <c r="AN12" i="18" s="1"/>
  <c r="I12" i="18"/>
  <c r="AM12" i="18" s="1"/>
  <c r="J12" i="18"/>
  <c r="Q12" i="18"/>
  <c r="R12" i="18"/>
  <c r="S12" i="18"/>
  <c r="Z12" i="18"/>
  <c r="AA12" i="18"/>
  <c r="AB12" i="18"/>
  <c r="AI12" i="18"/>
  <c r="AJ12" i="18"/>
  <c r="AK12" i="18"/>
  <c r="B13" i="18"/>
  <c r="B22" i="18" s="1"/>
  <c r="C13" i="18"/>
  <c r="C22" i="18" s="1"/>
  <c r="D13" i="18"/>
  <c r="B23" i="18" s="1"/>
  <c r="D23" i="18" s="1"/>
  <c r="E13" i="18"/>
  <c r="F13" i="18"/>
  <c r="G13" i="18"/>
  <c r="K13" i="18"/>
  <c r="B25" i="18" s="1"/>
  <c r="L13" i="18"/>
  <c r="C25" i="18" s="1"/>
  <c r="M13" i="18"/>
  <c r="N13" i="18"/>
  <c r="O13" i="18"/>
  <c r="B27" i="18" s="1"/>
  <c r="P13" i="18"/>
  <c r="C27" i="18" s="1"/>
  <c r="T13" i="18"/>
  <c r="U13" i="18"/>
  <c r="V13" i="18"/>
  <c r="W13" i="18"/>
  <c r="C29" i="18" s="1"/>
  <c r="X13" i="18"/>
  <c r="B30" i="18" s="1"/>
  <c r="Y13" i="18"/>
  <c r="C30" i="18" s="1"/>
  <c r="Z13" i="18"/>
  <c r="AA13" i="18"/>
  <c r="AB13" i="18"/>
  <c r="AC13" i="18"/>
  <c r="AD13" i="18"/>
  <c r="AE13" i="18"/>
  <c r="AF13" i="18"/>
  <c r="AG13" i="18"/>
  <c r="AH13" i="18"/>
  <c r="C23" i="18"/>
  <c r="B24" i="18"/>
  <c r="D24" i="18" s="1"/>
  <c r="C24" i="18"/>
  <c r="C26" i="18"/>
  <c r="B28" i="18"/>
  <c r="C28" i="18"/>
  <c r="D28" i="18"/>
  <c r="B29" i="18"/>
  <c r="D29" i="18" s="1"/>
  <c r="B31" i="18"/>
  <c r="C31" i="18"/>
  <c r="D31" i="18"/>
  <c r="B32" i="18"/>
  <c r="C32" i="18"/>
  <c r="D32" i="18"/>
  <c r="B33" i="18"/>
  <c r="C33" i="18"/>
  <c r="D33" i="18"/>
  <c r="D9" i="17"/>
  <c r="C9" i="17"/>
  <c r="M6" i="17"/>
  <c r="L6" i="17"/>
  <c r="K6" i="17"/>
  <c r="J6" i="17"/>
  <c r="I6" i="17"/>
  <c r="H6" i="17"/>
  <c r="G6" i="17"/>
  <c r="F6" i="17"/>
  <c r="E6" i="17"/>
  <c r="D6" i="17"/>
  <c r="C6" i="17"/>
  <c r="B6" i="17"/>
  <c r="E9" i="17"/>
  <c r="D8" i="17"/>
  <c r="F7" i="17"/>
  <c r="E7" i="17"/>
  <c r="M18" i="16"/>
  <c r="O18" i="16" s="1"/>
  <c r="L18" i="16"/>
  <c r="K18" i="16"/>
  <c r="E18" i="16"/>
  <c r="D18" i="16"/>
  <c r="C18" i="16"/>
  <c r="O17" i="16"/>
  <c r="M16" i="16"/>
  <c r="L16" i="16"/>
  <c r="F16" i="16"/>
  <c r="E16" i="16"/>
  <c r="D16" i="16"/>
  <c r="B16" i="16"/>
  <c r="M14" i="16"/>
  <c r="O14" i="16" s="1"/>
  <c r="L14" i="16"/>
  <c r="K14" i="16"/>
  <c r="J14" i="16"/>
  <c r="I14" i="16"/>
  <c r="H14" i="16"/>
  <c r="G14" i="16"/>
  <c r="F14" i="16"/>
  <c r="E14" i="16"/>
  <c r="D14" i="16"/>
  <c r="C14" i="16"/>
  <c r="B14" i="16"/>
  <c r="O13" i="16"/>
  <c r="M13" i="16"/>
  <c r="L13" i="16"/>
  <c r="K13" i="16"/>
  <c r="J13" i="16"/>
  <c r="J18" i="16" s="1"/>
  <c r="I13" i="16"/>
  <c r="I18" i="16" s="1"/>
  <c r="H13" i="16"/>
  <c r="H18" i="16" s="1"/>
  <c r="G13" i="16"/>
  <c r="G18" i="16" s="1"/>
  <c r="F13" i="16"/>
  <c r="F18" i="16" s="1"/>
  <c r="E13" i="16"/>
  <c r="D13" i="16"/>
  <c r="C13" i="16"/>
  <c r="B13" i="16"/>
  <c r="B18" i="16" s="1"/>
  <c r="O12" i="16"/>
  <c r="M12" i="16"/>
  <c r="L12" i="16"/>
  <c r="K12" i="16"/>
  <c r="K16" i="16" s="1"/>
  <c r="J12" i="16"/>
  <c r="J16" i="16" s="1"/>
  <c r="I12" i="16"/>
  <c r="I16" i="16" s="1"/>
  <c r="H12" i="16"/>
  <c r="H16" i="16" s="1"/>
  <c r="G12" i="16"/>
  <c r="G16" i="16" s="1"/>
  <c r="F12" i="16"/>
  <c r="E12" i="16"/>
  <c r="D12" i="16"/>
  <c r="C12" i="16"/>
  <c r="C16" i="16" s="1"/>
  <c r="B12" i="16"/>
  <c r="O8" i="16"/>
  <c r="O7" i="16"/>
  <c r="O6" i="16"/>
  <c r="O5" i="16"/>
  <c r="O4" i="16"/>
  <c r="O3" i="16"/>
  <c r="O2" i="16"/>
  <c r="M14" i="15"/>
  <c r="O14" i="15" s="1"/>
  <c r="L14" i="15"/>
  <c r="K14" i="15"/>
  <c r="J14" i="15"/>
  <c r="I14" i="15"/>
  <c r="H14" i="15"/>
  <c r="G14" i="15"/>
  <c r="F14" i="15"/>
  <c r="E14" i="15"/>
  <c r="D14" i="15"/>
  <c r="C14" i="15"/>
  <c r="B14" i="15"/>
  <c r="M13" i="15"/>
  <c r="O13" i="15" s="1"/>
  <c r="L13" i="15"/>
  <c r="K13" i="15"/>
  <c r="J13" i="15"/>
  <c r="I13" i="15"/>
  <c r="H13" i="15"/>
  <c r="G13" i="15"/>
  <c r="F13" i="15"/>
  <c r="E13" i="15"/>
  <c r="D13" i="15"/>
  <c r="C13" i="15"/>
  <c r="B13" i="15"/>
  <c r="O12" i="15"/>
  <c r="M12" i="15"/>
  <c r="L12" i="15"/>
  <c r="K12" i="15"/>
  <c r="J12" i="15"/>
  <c r="I12" i="15"/>
  <c r="H12" i="15"/>
  <c r="G12" i="15"/>
  <c r="F12" i="15"/>
  <c r="E12" i="15"/>
  <c r="D12" i="15"/>
  <c r="C12" i="15"/>
  <c r="B12" i="15"/>
  <c r="O8" i="15"/>
  <c r="O7" i="15"/>
  <c r="O6" i="15"/>
  <c r="O5" i="15"/>
  <c r="O4" i="15"/>
  <c r="O3" i="15"/>
  <c r="O2" i="15"/>
  <c r="M13" i="14"/>
  <c r="O13" i="14" s="1"/>
  <c r="L13" i="14"/>
  <c r="K13" i="14"/>
  <c r="J13" i="14"/>
  <c r="I13" i="14"/>
  <c r="H13" i="14"/>
  <c r="G13" i="14"/>
  <c r="F13" i="14"/>
  <c r="E13" i="14"/>
  <c r="D13" i="14"/>
  <c r="C13" i="14"/>
  <c r="B13" i="14"/>
  <c r="O12" i="14"/>
  <c r="M12" i="14"/>
  <c r="L12" i="14"/>
  <c r="K12" i="14"/>
  <c r="J12" i="14"/>
  <c r="I12" i="14"/>
  <c r="H12" i="14"/>
  <c r="G12" i="14"/>
  <c r="F12" i="14"/>
  <c r="E12" i="14"/>
  <c r="D12" i="14"/>
  <c r="C12" i="14"/>
  <c r="B12" i="14"/>
  <c r="O8" i="14"/>
  <c r="O7" i="14"/>
  <c r="O6" i="14"/>
  <c r="O5" i="14"/>
  <c r="O4" i="14"/>
  <c r="O3" i="14"/>
  <c r="O2" i="14"/>
  <c r="M10" i="13"/>
  <c r="O10" i="13" s="1"/>
  <c r="L10" i="13"/>
  <c r="K10" i="13"/>
  <c r="J10" i="13"/>
  <c r="I10" i="13"/>
  <c r="H10" i="13"/>
  <c r="G10" i="13"/>
  <c r="F10" i="13"/>
  <c r="E10" i="13"/>
  <c r="D10" i="13"/>
  <c r="C10" i="13"/>
  <c r="B10" i="13"/>
  <c r="O9" i="13"/>
  <c r="M9" i="13"/>
  <c r="L9" i="13"/>
  <c r="K9" i="13"/>
  <c r="J9" i="13"/>
  <c r="I9" i="13"/>
  <c r="H9" i="13"/>
  <c r="G9" i="13"/>
  <c r="F9" i="13"/>
  <c r="E9" i="13"/>
  <c r="D9" i="13"/>
  <c r="C9" i="13"/>
  <c r="B9" i="13"/>
  <c r="O7" i="13"/>
  <c r="O6" i="13"/>
  <c r="O5" i="13"/>
  <c r="O4" i="13"/>
  <c r="O3" i="13"/>
  <c r="O2" i="13"/>
  <c r="E8" i="17" l="1"/>
  <c r="F9" i="17"/>
  <c r="G7" i="17"/>
  <c r="G9" i="17"/>
  <c r="H9" i="17"/>
  <c r="I9" i="17"/>
  <c r="J7" i="17"/>
  <c r="J9" i="17"/>
  <c r="K7" i="17"/>
  <c r="K9" i="17"/>
  <c r="L7" i="17"/>
  <c r="L8" i="17"/>
  <c r="O2" i="17"/>
  <c r="M7" i="17"/>
  <c r="M9" i="17"/>
  <c r="B7" i="17"/>
  <c r="B9" i="17"/>
  <c r="C7" i="17"/>
  <c r="C8" i="17"/>
  <c r="H7" i="17"/>
  <c r="I7" i="17"/>
  <c r="D7" i="17"/>
  <c r="D27" i="18"/>
  <c r="AN6" i="18"/>
  <c r="D25" i="18"/>
  <c r="B26" i="18"/>
  <c r="D26" i="18" s="1"/>
  <c r="D30" i="18"/>
  <c r="AN10" i="18"/>
  <c r="F26" i="18"/>
  <c r="F24" i="18"/>
  <c r="F29" i="18"/>
  <c r="F22" i="18"/>
  <c r="F25" i="18"/>
  <c r="F23" i="18"/>
  <c r="F31" i="18"/>
  <c r="C34" i="18"/>
  <c r="F27" i="18"/>
  <c r="F32" i="18"/>
  <c r="F30" i="18"/>
  <c r="F28" i="18"/>
  <c r="F33" i="18"/>
  <c r="E31" i="18"/>
  <c r="B34" i="18"/>
  <c r="E32" i="18"/>
  <c r="E25" i="18"/>
  <c r="E23" i="18"/>
  <c r="E24" i="18"/>
  <c r="D22" i="18"/>
  <c r="E29" i="18"/>
  <c r="E22" i="18"/>
  <c r="E27" i="18"/>
  <c r="E30" i="18"/>
  <c r="E26" i="18"/>
  <c r="AN7" i="18"/>
  <c r="AM8" i="18"/>
  <c r="AM13" i="18" s="1"/>
  <c r="AL8" i="18"/>
  <c r="AN8" i="18" s="1"/>
  <c r="R13" i="18"/>
  <c r="Q13" i="18"/>
  <c r="O7" i="17"/>
  <c r="G8" i="17"/>
  <c r="H8" i="17"/>
  <c r="I8" i="17"/>
  <c r="O3" i="17"/>
  <c r="K8" i="17"/>
  <c r="O4" i="17"/>
  <c r="M8" i="17"/>
  <c r="L9" i="17"/>
  <c r="O9" i="17" s="1"/>
  <c r="F8" i="17"/>
  <c r="J8" i="17"/>
  <c r="B8" i="17"/>
  <c r="O8" i="17" l="1"/>
  <c r="AL13" i="18"/>
  <c r="D34" i="18"/>
  <c r="E33" i="18"/>
  <c r="E28" i="18"/>
  <c r="AN13" i="18"/>
</calcChain>
</file>

<file path=xl/sharedStrings.xml><?xml version="1.0" encoding="utf-8"?>
<sst xmlns="http://schemas.openxmlformats.org/spreadsheetml/2006/main" count="295" uniqueCount="146">
  <si>
    <t>KEY:</t>
  </si>
  <si>
    <t>Holiday</t>
  </si>
  <si>
    <t>Other</t>
  </si>
  <si>
    <t>SUNDAY</t>
  </si>
  <si>
    <t>THURSDAY</t>
  </si>
  <si>
    <t>FRIDAY</t>
  </si>
  <si>
    <t>SATURDAY</t>
  </si>
  <si>
    <t>Twitter</t>
  </si>
  <si>
    <t>Facebook</t>
  </si>
  <si>
    <t>LinkedIn</t>
  </si>
  <si>
    <t>Instagram</t>
  </si>
  <si>
    <t>Team Updates</t>
  </si>
  <si>
    <t>Live Q&amp;A</t>
  </si>
  <si>
    <t>Resources</t>
  </si>
  <si>
    <r>
      <t xml:space="preserve">SUNDAY </t>
    </r>
    <r>
      <rPr>
        <b/>
        <sz val="12"/>
        <color rgb="FFFFFF00"/>
        <rFont val="Avenir Book"/>
      </rPr>
      <t>14</t>
    </r>
  </si>
  <si>
    <r>
      <t xml:space="preserve">SUNDAY </t>
    </r>
    <r>
      <rPr>
        <b/>
        <sz val="12"/>
        <color rgb="FFFFFF00"/>
        <rFont val="Avenir Book"/>
      </rPr>
      <t>7</t>
    </r>
  </si>
  <si>
    <r>
      <t xml:space="preserve">SUNDAY </t>
    </r>
    <r>
      <rPr>
        <b/>
        <sz val="12"/>
        <color rgb="FFFFFF00"/>
        <rFont val="Avenir Book"/>
      </rPr>
      <t>21</t>
    </r>
  </si>
  <si>
    <r>
      <t xml:space="preserve">SUNDAY </t>
    </r>
    <r>
      <rPr>
        <b/>
        <sz val="12"/>
        <color rgb="FFFFFF00"/>
        <rFont val="Avenir Book"/>
      </rPr>
      <t>28</t>
    </r>
  </si>
  <si>
    <r>
      <t xml:space="preserve">TUESDAY </t>
    </r>
    <r>
      <rPr>
        <b/>
        <sz val="12"/>
        <color rgb="FFFFFF00"/>
        <rFont val="Avenir Book"/>
      </rPr>
      <t>9</t>
    </r>
  </si>
  <si>
    <r>
      <t xml:space="preserve">TUESDAY </t>
    </r>
    <r>
      <rPr>
        <b/>
        <sz val="12"/>
        <color rgb="FFFFFF00"/>
        <rFont val="Avenir Book"/>
      </rPr>
      <t>16</t>
    </r>
  </si>
  <si>
    <r>
      <t xml:space="preserve">TUESDAY </t>
    </r>
    <r>
      <rPr>
        <b/>
        <sz val="12"/>
        <color rgb="FFFFFF00"/>
        <rFont val="Avenir Book"/>
      </rPr>
      <t>23</t>
    </r>
  </si>
  <si>
    <r>
      <t xml:space="preserve">TUESDAY </t>
    </r>
    <r>
      <rPr>
        <b/>
        <sz val="12"/>
        <color rgb="FFFFFF00"/>
        <rFont val="Avenir Book"/>
      </rPr>
      <t>30</t>
    </r>
  </si>
  <si>
    <r>
      <t xml:space="preserve">MONDAY </t>
    </r>
    <r>
      <rPr>
        <b/>
        <sz val="12"/>
        <color rgb="FFFFFF00"/>
        <rFont val="Avenir Book"/>
      </rPr>
      <t>8</t>
    </r>
  </si>
  <si>
    <r>
      <t xml:space="preserve">MONDAY </t>
    </r>
    <r>
      <rPr>
        <b/>
        <sz val="12"/>
        <color rgb="FFFFFF00"/>
        <rFont val="Avenir Book"/>
      </rPr>
      <t>15</t>
    </r>
  </si>
  <si>
    <r>
      <t xml:space="preserve">MONDAY </t>
    </r>
    <r>
      <rPr>
        <b/>
        <sz val="12"/>
        <color rgb="FFFFFF00"/>
        <rFont val="Avenir Book"/>
      </rPr>
      <t>22</t>
    </r>
  </si>
  <si>
    <r>
      <t xml:space="preserve">MONDAY </t>
    </r>
    <r>
      <rPr>
        <b/>
        <sz val="12"/>
        <color rgb="FFFFFF00"/>
        <rFont val="Avenir Book"/>
      </rPr>
      <t>29</t>
    </r>
  </si>
  <si>
    <r>
      <t xml:space="preserve">WEDNESDAY </t>
    </r>
    <r>
      <rPr>
        <b/>
        <sz val="12"/>
        <color rgb="FFFFFF00"/>
        <rFont val="Avenir Book"/>
      </rPr>
      <t>31</t>
    </r>
  </si>
  <si>
    <t>NAIDOC Week</t>
  </si>
  <si>
    <r>
      <t xml:space="preserve">WEDNESDAY </t>
    </r>
    <r>
      <rPr>
        <b/>
        <sz val="12"/>
        <color rgb="FFFFFF00"/>
        <rFont val="Avenir Book"/>
      </rPr>
      <t>10</t>
    </r>
  </si>
  <si>
    <r>
      <t xml:space="preserve">THURSDAY </t>
    </r>
    <r>
      <rPr>
        <b/>
        <sz val="12"/>
        <color rgb="FFFFFF00"/>
        <rFont val="Avenir Book"/>
      </rPr>
      <t>11</t>
    </r>
  </si>
  <si>
    <r>
      <t xml:space="preserve">FRIDAY </t>
    </r>
    <r>
      <rPr>
        <b/>
        <sz val="12"/>
        <color rgb="FFFFFF00"/>
        <rFont val="Avenir Book"/>
      </rPr>
      <t>12</t>
    </r>
  </si>
  <si>
    <r>
      <t xml:space="preserve">SATURDAY </t>
    </r>
    <r>
      <rPr>
        <b/>
        <sz val="12"/>
        <color rgb="FFFFFF00"/>
        <rFont val="Avenir Book"/>
      </rPr>
      <t>13</t>
    </r>
  </si>
  <si>
    <r>
      <t xml:space="preserve">WEDNESDAY </t>
    </r>
    <r>
      <rPr>
        <b/>
        <sz val="12"/>
        <color rgb="FFFFFF00"/>
        <rFont val="Avenir Book"/>
      </rPr>
      <t>17</t>
    </r>
  </si>
  <si>
    <r>
      <t xml:space="preserve">WEDNESDAY </t>
    </r>
    <r>
      <rPr>
        <b/>
        <sz val="12"/>
        <color rgb="FFFFFF00"/>
        <rFont val="Avenir Book"/>
      </rPr>
      <t>24</t>
    </r>
  </si>
  <si>
    <r>
      <t xml:space="preserve">THURSDAY </t>
    </r>
    <r>
      <rPr>
        <b/>
        <sz val="12"/>
        <color rgb="FFFFFF00"/>
        <rFont val="Avenir Book"/>
      </rPr>
      <t>18</t>
    </r>
  </si>
  <si>
    <r>
      <t xml:space="preserve">THURSDAY </t>
    </r>
    <r>
      <rPr>
        <b/>
        <sz val="12"/>
        <color rgb="FFFFFF00"/>
        <rFont val="Avenir Book"/>
      </rPr>
      <t>25</t>
    </r>
  </si>
  <si>
    <r>
      <t xml:space="preserve">FRIDAY </t>
    </r>
    <r>
      <rPr>
        <b/>
        <sz val="12"/>
        <color rgb="FFFFFF00"/>
        <rFont val="Avenir Book"/>
      </rPr>
      <t>19</t>
    </r>
  </si>
  <si>
    <r>
      <t xml:space="preserve">FRIDAY </t>
    </r>
    <r>
      <rPr>
        <b/>
        <sz val="12"/>
        <color rgb="FFFFFF00"/>
        <rFont val="Avenir Book"/>
      </rPr>
      <t>26</t>
    </r>
  </si>
  <si>
    <r>
      <t xml:space="preserve">SATURDAY </t>
    </r>
    <r>
      <rPr>
        <b/>
        <sz val="12"/>
        <color rgb="FFFFFF00"/>
        <rFont val="Avenir Book"/>
      </rPr>
      <t>20</t>
    </r>
  </si>
  <si>
    <r>
      <t xml:space="preserve">SATURDAY </t>
    </r>
    <r>
      <rPr>
        <b/>
        <sz val="12"/>
        <color rgb="FFFFFF00"/>
        <rFont val="Avenir Book"/>
      </rPr>
      <t>27</t>
    </r>
  </si>
  <si>
    <t>Marketing Reach</t>
  </si>
  <si>
    <t>Why might management care about your reach and whether it’s increasing or not? This number is a good indicator of how well the content you’re publishing is engaging your network and how effectively you’re growing your entire marketing database. If this number isn’t growing, it will be challenging to grow your overall leads number.</t>
  </si>
  <si>
    <t>Total Reach</t>
  </si>
  <si>
    <t>What is the total number of people your company can reach across your different networks? Consider this your total potential prospects count (social media followers, blog subscribers, email newsletter subscribers, etc.).</t>
  </si>
  <si>
    <t>Reach by Channel</t>
  </si>
  <si>
    <t>This metric tells you how many people are following or subscribed to you per channel. Do you notice any particular growth or declines in one channel? Consider investing more or less time in the most effective and less effective channels, respectively.</t>
  </si>
  <si>
    <t>Website Visits</t>
  </si>
  <si>
    <t>The number of website visits you have is the number of people who came to your website in a given period of time. Perhaps they viewed your product and services page, read your blog, or checked out your company overview. Tracking this activity is key to understanding how well your inbound marketing is succeeding at attracting people (the people who are most likely to buy) to your website.</t>
  </si>
  <si>
    <t>Total Website Visits</t>
  </si>
  <si>
    <t>How many people are coming to your website? Is that number changing month over month (MoM)? As your reach grows and you publish more content, this number should increase.</t>
  </si>
  <si>
    <t>Website Visits by Source</t>
  </si>
  <si>
    <t>People can come to your website from many different places. Is one source performing better than another? Use that information to iterate on your campaigns moving forward -- and also to commend the marketer working within a specific growing channel on their success.</t>
  </si>
  <si>
    <t>Leads</t>
  </si>
  <si>
    <t>Leads are crucial to your business growth because they represent people who’ve expressed interest in something closely related to your product/service or your product/service itself. It’s important to measure how much new interest you’re generating for your company’s products and services in order to understand how the sales pipeline is likely to look in the coming weeks or months.
Since leads are passed to sales to work after they’re acquired by marketing, lead growth is one of the strongest indicators of marketing’s return-on-investment (ROI).</t>
  </si>
  <si>
    <t>Total Leads Generated</t>
  </si>
  <si>
    <t>This metric helps you communicate how well you’re supporting your sales team. How many leads are you generating each month? By how much is this number growing overtime?</t>
  </si>
  <si>
    <t>Leads Generated by Source</t>
  </si>
  <si>
    <t>Use this metric to identify your most effective lead-producing channels. Are you generating more leads via social or email? If you know this, you’ll know where to invest more and less time going forward to make the most of your team’s working hours.</t>
  </si>
  <si>
    <t>Jan-YY</t>
  </si>
  <si>
    <t>Feb-YY</t>
  </si>
  <si>
    <t>Mar-YY</t>
  </si>
  <si>
    <t>Apr-YY</t>
  </si>
  <si>
    <t>May-YY</t>
  </si>
  <si>
    <t>Jun-YY</t>
  </si>
  <si>
    <t>Jul-YY</t>
  </si>
  <si>
    <t>Aug-YY</t>
  </si>
  <si>
    <t>Sep-YY</t>
  </si>
  <si>
    <t>Oct-YY</t>
  </si>
  <si>
    <t>Nov-YY</t>
  </si>
  <si>
    <t>Dec-YY</t>
  </si>
  <si>
    <t>MoM Growth</t>
  </si>
  <si>
    <t>Description</t>
  </si>
  <si>
    <t>Blog</t>
  </si>
  <si>
    <t>Blog subscribers</t>
  </si>
  <si>
    <t>Email</t>
  </si>
  <si>
    <t>Email addresses in your database</t>
  </si>
  <si>
    <t>Facebook page likes</t>
  </si>
  <si>
    <t>Size of Instagram following</t>
  </si>
  <si>
    <t>Corporate Twitter account followers</t>
  </si>
  <si>
    <t>LinkedIn company page followers</t>
  </si>
  <si>
    <t>Total</t>
  </si>
  <si>
    <t>Direct Traffic</t>
  </si>
  <si>
    <t>Email Marketing</t>
  </si>
  <si>
    <t>Organic Search</t>
  </si>
  <si>
    <t>Paid Search</t>
  </si>
  <si>
    <t>Referrals</t>
  </si>
  <si>
    <t>Social Media</t>
  </si>
  <si>
    <t>Other Campaigns</t>
  </si>
  <si>
    <t>Offline Sources</t>
  </si>
  <si>
    <t>n/a</t>
  </si>
  <si>
    <t>Total Online</t>
  </si>
  <si>
    <t>Grand Total</t>
  </si>
  <si>
    <t>% Customers from Marketing</t>
  </si>
  <si>
    <t>Visits</t>
  </si>
  <si>
    <t>Customers</t>
  </si>
  <si>
    <t>Visit-to-Lead %</t>
  </si>
  <si>
    <t>Lead-to-Customer %</t>
  </si>
  <si>
    <t>Visit-to-Customer %</t>
  </si>
  <si>
    <t>TOTAL</t>
  </si>
  <si>
    <t>Sept-YY</t>
  </si>
  <si>
    <t>July-YY</t>
  </si>
  <si>
    <t>June-YY</t>
  </si>
  <si>
    <t>Cumulative Spend</t>
  </si>
  <si>
    <t>Cumulative Budget</t>
  </si>
  <si>
    <t>Amount Left</t>
  </si>
  <si>
    <t>Actual</t>
  </si>
  <si>
    <t>Budget</t>
  </si>
  <si>
    <t>Expense Summary</t>
  </si>
  <si>
    <t>Events</t>
  </si>
  <si>
    <t>Branding &amp; Creative</t>
  </si>
  <si>
    <t>Public Relations</t>
  </si>
  <si>
    <t>Paid Advertising</t>
  </si>
  <si>
    <t>Content</t>
  </si>
  <si>
    <t>Product Marketing</t>
  </si>
  <si>
    <t>2019 Total</t>
  </si>
  <si>
    <t>Q4</t>
  </si>
  <si>
    <t>Q3</t>
  </si>
  <si>
    <t>Q2</t>
  </si>
  <si>
    <t>Q1</t>
  </si>
  <si>
    <t>MASTER MARKETING BUDGET</t>
  </si>
  <si>
    <t>MASTER MARKETING BUDGET TEMPLATE</t>
  </si>
  <si>
    <t>Promotions</t>
  </si>
  <si>
    <t>Feasty Foodz Promo</t>
  </si>
  <si>
    <t>QLD School Holidays</t>
  </si>
  <si>
    <t>Things To Do</t>
  </si>
  <si>
    <t xml:space="preserve">Life Plan Launch </t>
  </si>
  <si>
    <t>Tips and Tricks</t>
  </si>
  <si>
    <r>
      <rPr>
        <b/>
        <sz val="12"/>
        <color theme="0"/>
        <rFont val="Avenir Book"/>
      </rPr>
      <t>MONDAY</t>
    </r>
    <r>
      <rPr>
        <b/>
        <sz val="12"/>
        <color rgb="FF2D3E50"/>
        <rFont val="Avenir Book"/>
        <family val="2"/>
      </rPr>
      <t xml:space="preserve"> </t>
    </r>
    <r>
      <rPr>
        <b/>
        <sz val="12"/>
        <color rgb="FFFFFF00"/>
        <rFont val="Avenir Book"/>
      </rPr>
      <t>1</t>
    </r>
  </si>
  <si>
    <r>
      <rPr>
        <b/>
        <sz val="12"/>
        <color theme="0"/>
        <rFont val="Avenir Book"/>
      </rPr>
      <t>TUESDAY</t>
    </r>
    <r>
      <rPr>
        <b/>
        <sz val="12"/>
        <color rgb="FF2D3E50"/>
        <rFont val="Avenir Book"/>
        <family val="2"/>
      </rPr>
      <t xml:space="preserve"> </t>
    </r>
    <r>
      <rPr>
        <b/>
        <sz val="12"/>
        <color rgb="FFFFFF00"/>
        <rFont val="Avenir Book"/>
      </rPr>
      <t>2</t>
    </r>
  </si>
  <si>
    <r>
      <rPr>
        <b/>
        <sz val="12"/>
        <color theme="0"/>
        <rFont val="Avenir Book"/>
      </rPr>
      <t>WEDNESDAY</t>
    </r>
    <r>
      <rPr>
        <b/>
        <sz val="12"/>
        <color rgb="FF2D3E50"/>
        <rFont val="Avenir Book"/>
        <family val="2"/>
      </rPr>
      <t xml:space="preserve"> </t>
    </r>
    <r>
      <rPr>
        <b/>
        <sz val="12"/>
        <color rgb="FFFFFF00"/>
        <rFont val="Avenir Book"/>
      </rPr>
      <t>3</t>
    </r>
  </si>
  <si>
    <r>
      <rPr>
        <b/>
        <sz val="12"/>
        <color theme="0"/>
        <rFont val="Avenir Book"/>
      </rPr>
      <t>THURSDAY</t>
    </r>
    <r>
      <rPr>
        <b/>
        <sz val="12"/>
        <color rgb="FF2D3E50"/>
        <rFont val="Avenir Book"/>
        <family val="2"/>
      </rPr>
      <t xml:space="preserve"> </t>
    </r>
    <r>
      <rPr>
        <b/>
        <sz val="12"/>
        <color rgb="FFFFFF00"/>
        <rFont val="Avenir Book"/>
      </rPr>
      <t>4</t>
    </r>
  </si>
  <si>
    <r>
      <rPr>
        <b/>
        <sz val="12"/>
        <color theme="0"/>
        <rFont val="Avenir Book"/>
      </rPr>
      <t>FRIDAY</t>
    </r>
    <r>
      <rPr>
        <b/>
        <sz val="12"/>
        <color rgb="FF2D3E50"/>
        <rFont val="Avenir Book"/>
        <family val="2"/>
      </rPr>
      <t xml:space="preserve"> </t>
    </r>
    <r>
      <rPr>
        <b/>
        <sz val="12"/>
        <color rgb="FFFFFF00"/>
        <rFont val="Avenir Book"/>
      </rPr>
      <t>5</t>
    </r>
  </si>
  <si>
    <r>
      <rPr>
        <b/>
        <sz val="12"/>
        <color theme="0"/>
        <rFont val="Avenir Book"/>
      </rPr>
      <t>SATURDAY</t>
    </r>
    <r>
      <rPr>
        <b/>
        <sz val="12"/>
        <color rgb="FF2D3E50"/>
        <rFont val="Avenir Book"/>
        <family val="2"/>
      </rPr>
      <t xml:space="preserve"> </t>
    </r>
    <r>
      <rPr>
        <b/>
        <sz val="12"/>
        <color rgb="FFFFFF00"/>
        <rFont val="Avenir Book"/>
      </rPr>
      <t>6</t>
    </r>
  </si>
  <si>
    <t xml:space="preserve">Wellness Wednesday </t>
  </si>
  <si>
    <t>Supporting small businesses</t>
  </si>
  <si>
    <t xml:space="preserve">SWOT Analysis </t>
  </si>
  <si>
    <t>Using Canva</t>
  </si>
  <si>
    <t xml:space="preserve">July Newsletter </t>
  </si>
  <si>
    <t xml:space="preserve">Newsletter </t>
  </si>
  <si>
    <t>NAIDOC Wrap</t>
  </si>
  <si>
    <t xml:space="preserve">Ergonomics </t>
  </si>
  <si>
    <t xml:space="preserve">Stakeholder Engagement </t>
  </si>
  <si>
    <t>Mental Health in Teams</t>
  </si>
  <si>
    <t>Magic Winter Tea</t>
  </si>
  <si>
    <t xml:space="preserve">SEWB links </t>
  </si>
  <si>
    <t>Marketing with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</si>
</sst>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
    <numFmt numFmtId="167" formatCode="_(&quot;$&quot;* #,##0.00_);_(&quot;$&quot;* \(#,##0.00\);_(&quot;$&quot;* &quot;-&quot;??_);_(@_)"/>
  </numFmts>
  <fonts count="33">
    <font>
      <sz val="10"/>
      <color rgb="FF000000"/>
      <name val="Arial"/>
    </font>
    <font>
      <sz val="11"/>
      <color theme="1"/>
      <name val="Calibri"/>
      <family val="2"/>
      <scheme val="minor"/>
    </font>
    <font>
      <sz val="12"/>
      <color rgb="FF000000"/>
      <name val="Avenir Book"/>
      <family val="2"/>
    </font>
    <font>
      <sz val="12"/>
      <name val="Avenir Book"/>
      <family val="2"/>
    </font>
    <font>
      <b/>
      <sz val="12"/>
      <color rgb="FFFFFFFF"/>
      <name val="Avenir Book"/>
      <family val="2"/>
    </font>
    <font>
      <b/>
      <sz val="12"/>
      <color rgb="FF2D3E50"/>
      <name val="Avenir Book"/>
      <family val="2"/>
    </font>
    <font>
      <sz val="10"/>
      <name val="Arial"/>
      <family val="2"/>
    </font>
    <font>
      <sz val="8"/>
      <name val="Arial"/>
      <family val="2"/>
    </font>
    <font>
      <b/>
      <sz val="12"/>
      <color rgb="FFFFFF00"/>
      <name val="Avenir Book"/>
    </font>
    <font>
      <sz val="12"/>
      <color theme="1"/>
      <name val="Avenir Next Regular"/>
    </font>
    <font>
      <sz val="16"/>
      <color rgb="FF000000"/>
      <name val="Avenir Next Regular"/>
    </font>
    <font>
      <sz val="12"/>
      <color rgb="FF000000"/>
      <name val="Avenir Next Regular"/>
    </font>
    <font>
      <b/>
      <sz val="12"/>
      <color indexed="8"/>
      <name val="Avenir Next Regular"/>
    </font>
    <font>
      <sz val="12"/>
      <name val="Avenir Next Regular"/>
    </font>
    <font>
      <b/>
      <sz val="12"/>
      <name val="Avenir Next Regular"/>
    </font>
    <font>
      <b/>
      <sz val="12"/>
      <color indexed="8"/>
      <name val="Arial"/>
      <family val="2"/>
    </font>
    <font>
      <sz val="12"/>
      <color theme="1"/>
      <name val="Arial"/>
      <family val="2"/>
    </font>
    <font>
      <b/>
      <sz val="12"/>
      <color theme="1"/>
      <name val="Avenir Next Regular"/>
    </font>
    <font>
      <sz val="11"/>
      <color rgb="FF2A3D52"/>
      <name val="Avenir Next Regular"/>
    </font>
    <font>
      <b/>
      <sz val="11"/>
      <color rgb="FF2A3D52"/>
      <name val="Avenir Next Regular"/>
    </font>
    <font>
      <sz val="14"/>
      <color rgb="FF2A3D52"/>
      <name val="Avenir Next Regular"/>
    </font>
    <font>
      <b/>
      <sz val="14"/>
      <color rgb="FF2A3D52"/>
      <name val="Avenir Next Regular"/>
    </font>
    <font>
      <b/>
      <sz val="18"/>
      <color rgb="FF2A3D52"/>
      <name val="Avenir Next Regular"/>
    </font>
    <font>
      <b/>
      <sz val="20"/>
      <color rgb="FF2A3D52"/>
      <name val="Avenir Next Regular"/>
    </font>
    <font>
      <sz val="20"/>
      <color rgb="FF2A3D52"/>
      <name val="Avenir Next Regular"/>
    </font>
    <font>
      <b/>
      <sz val="24"/>
      <color rgb="FF2A3D52"/>
      <name val="Avenir Next Regular"/>
    </font>
    <font>
      <b/>
      <sz val="24"/>
      <color rgb="FF7030A0"/>
      <name val="Avenir Next Regular"/>
    </font>
    <font>
      <sz val="11"/>
      <color rgb="FF2A3D52"/>
      <name val="Calibri"/>
      <family val="2"/>
      <scheme val="minor"/>
    </font>
    <font>
      <b/>
      <sz val="20"/>
      <color rgb="FF2A3D52"/>
      <name val="Calibri"/>
      <family val="2"/>
      <scheme val="minor"/>
    </font>
    <font>
      <b/>
      <sz val="12"/>
      <color theme="0"/>
      <name val="Avenir Book"/>
    </font>
    <font>
      <b/>
      <sz val="12"/>
      <color rgb="FF2D3E50"/>
      <name val="Avenir Book"/>
    </font>
    <font>
      <b/>
      <sz val="36"/>
      <color rgb="FF7030A0"/>
      <name val="Avenir Book"/>
      <family val="2"/>
    </font>
    <font>
      <sz val="36"/>
      <color rgb="FF7030A0"/>
      <name val="Avenir Book"/>
      <family val="2"/>
    </font>
  </fonts>
  <fills count="42">
    <fill>
      <patternFill patternType="none"/>
    </fill>
    <fill>
      <patternFill patternType="gray125"/>
    </fill>
    <fill>
      <patternFill patternType="solid">
        <fgColor rgb="FF666666"/>
        <bgColor rgb="FF666666"/>
      </patternFill>
    </fill>
    <fill>
      <patternFill patternType="solid">
        <fgColor rgb="FFF3F3F3"/>
        <bgColor rgb="FFF3F3F3"/>
      </patternFill>
    </fill>
    <fill>
      <patternFill patternType="solid">
        <fgColor rgb="FFDFE3EB"/>
        <bgColor rgb="FFD9D9D9"/>
      </patternFill>
    </fill>
    <fill>
      <patternFill patternType="solid">
        <fgColor rgb="FFE3FBFA"/>
        <bgColor indexed="64"/>
      </patternFill>
    </fill>
    <fill>
      <patternFill patternType="solid">
        <fgColor rgb="FFFFECED"/>
        <bgColor indexed="64"/>
      </patternFill>
    </fill>
    <fill>
      <patternFill patternType="solid">
        <fgColor rgb="FFDBCBD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rgb="FFD9D9D9"/>
      </patternFill>
    </fill>
    <fill>
      <patternFill patternType="solid">
        <fgColor rgb="FFFFC000"/>
        <bgColor rgb="FFEA9999"/>
      </patternFill>
    </fill>
    <fill>
      <patternFill patternType="solid">
        <fgColor rgb="FF00B0F0"/>
        <bgColor rgb="FFF3F3F3"/>
      </patternFill>
    </fill>
    <fill>
      <patternFill patternType="solid">
        <fgColor rgb="FF00B0F0"/>
        <bgColor rgb="FFA2C4C9"/>
      </patternFill>
    </fill>
    <fill>
      <patternFill patternType="solid">
        <fgColor rgb="FFFFC000"/>
        <bgColor rgb="FFF9CB9C"/>
      </patternFill>
    </fill>
    <fill>
      <patternFill patternType="solid">
        <fgColor theme="0" tint="-4.9989318521683403E-2"/>
        <bgColor rgb="FFA2C4C9"/>
      </patternFill>
    </fill>
    <fill>
      <patternFill patternType="solid">
        <fgColor theme="0" tint="-4.9989318521683403E-2"/>
        <bgColor rgb="FFB6D7A8"/>
      </patternFill>
    </fill>
    <fill>
      <patternFill patternType="solid">
        <fgColor theme="0" tint="-4.9989318521683403E-2"/>
        <bgColor rgb="FFA4C2F4"/>
      </patternFill>
    </fill>
    <fill>
      <patternFill patternType="solid">
        <fgColor theme="0" tint="-4.9989318521683403E-2"/>
        <bgColor rgb="FFFFE599"/>
      </patternFill>
    </fill>
    <fill>
      <patternFill patternType="solid">
        <fgColor theme="0" tint="-4.9989318521683403E-2"/>
        <bgColor rgb="FFEA9999"/>
      </patternFill>
    </fill>
    <fill>
      <patternFill patternType="solid">
        <fgColor theme="0" tint="-4.9989318521683403E-2"/>
        <bgColor rgb="FFF9CB9C"/>
      </patternFill>
    </fill>
    <fill>
      <patternFill patternType="solid">
        <fgColor theme="0" tint="-4.9989318521683403E-2"/>
        <bgColor rgb="FFB4A7D6"/>
      </patternFill>
    </fill>
    <fill>
      <patternFill patternType="solid">
        <fgColor rgb="FF6A78D1"/>
        <bgColor rgb="FFF9CB9C"/>
      </patternFill>
    </fill>
    <fill>
      <patternFill patternType="solid">
        <fgColor rgb="FF50F6EE"/>
        <bgColor rgb="FFB6D7A8"/>
      </patternFill>
    </fill>
    <fill>
      <patternFill patternType="solid">
        <fgColor theme="7" tint="0.79998168889431442"/>
        <bgColor rgb="FFA4C2F4"/>
      </patternFill>
    </fill>
    <fill>
      <patternFill patternType="solid">
        <fgColor rgb="FF810795"/>
        <bgColor rgb="FF666666"/>
      </patternFill>
    </fill>
    <fill>
      <patternFill patternType="solid">
        <fgColor rgb="FF810795"/>
        <bgColor rgb="FF999999"/>
      </patternFill>
    </fill>
    <fill>
      <patternFill patternType="solid">
        <fgColor rgb="FFEF1D9A"/>
        <bgColor rgb="FF999999"/>
      </patternFill>
    </fill>
    <fill>
      <patternFill patternType="solid">
        <fgColor rgb="FFEF1D9A"/>
        <bgColor rgb="FF666666"/>
      </patternFill>
    </fill>
    <fill>
      <patternFill patternType="solid">
        <fgColor theme="1" tint="0.14999847407452621"/>
        <bgColor rgb="FF434343"/>
      </patternFill>
    </fill>
    <fill>
      <patternFill patternType="solid">
        <fgColor theme="1" tint="0.14999847407452621"/>
        <bgColor indexed="64"/>
      </patternFill>
    </fill>
    <fill>
      <patternFill patternType="solid">
        <fgColor theme="7" tint="0.79998168889431442"/>
        <bgColor rgb="FF666666"/>
      </patternFill>
    </fill>
    <fill>
      <patternFill patternType="solid">
        <fgColor rgb="FF09E90E"/>
        <bgColor rgb="FFB4A7D6"/>
      </patternFill>
    </fill>
    <fill>
      <patternFill patternType="solid">
        <fgColor rgb="FF09E90E"/>
        <bgColor rgb="FFF3F3F3"/>
      </patternFill>
    </fill>
    <fill>
      <patternFill patternType="solid">
        <fgColor rgb="FFFF0000"/>
        <bgColor rgb="FFFFE599"/>
      </patternFill>
    </fill>
    <fill>
      <patternFill patternType="solid">
        <fgColor rgb="FFFF0000"/>
        <bgColor rgb="FFF3F3F3"/>
      </patternFill>
    </fill>
    <fill>
      <patternFill patternType="solid">
        <fgColor rgb="FFFFFF00"/>
        <bgColor rgb="FFD5A6BD"/>
      </patternFill>
    </fill>
    <fill>
      <patternFill patternType="solid">
        <fgColor rgb="FFFFFF00"/>
        <bgColor rgb="FFF3F3F3"/>
      </patternFill>
    </fill>
    <fill>
      <patternFill patternType="solid">
        <fgColor rgb="FFEF1D9A"/>
        <bgColor rgb="FFFFE599"/>
      </patternFill>
    </fill>
    <fill>
      <patternFill patternType="solid">
        <fgColor rgb="FFEF1D9A"/>
        <bgColor rgb="FFF3F3F3"/>
      </patternFill>
    </fill>
    <fill>
      <patternFill patternType="solid">
        <fgColor rgb="FF50F6EE"/>
        <bgColor rgb="FFF3F3F3"/>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bottom/>
      <diagonal/>
    </border>
    <border>
      <left/>
      <right style="thin">
        <color auto="1"/>
      </right>
      <top/>
      <bottom/>
      <diagonal/>
    </border>
    <border>
      <left style="medium">
        <color auto="1"/>
      </left>
      <right style="thin">
        <color auto="1"/>
      </right>
      <top/>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auto="1"/>
      </top>
      <bottom/>
      <diagonal/>
    </border>
    <border>
      <left/>
      <right style="medium">
        <color auto="1"/>
      </right>
      <top style="thin">
        <color auto="1"/>
      </top>
      <bottom/>
      <diagonal/>
    </border>
    <border>
      <left/>
      <right style="thin">
        <color auto="1"/>
      </right>
      <top style="thin">
        <color auto="1"/>
      </top>
      <bottom/>
      <diagonal/>
    </border>
    <border>
      <left style="medium">
        <color auto="1"/>
      </left>
      <right/>
      <top/>
      <bottom/>
      <diagonal/>
    </border>
    <border>
      <left style="thin">
        <color auto="1"/>
      </left>
      <right/>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0" fontId="6" fillId="0" borderId="0"/>
    <xf numFmtId="0" fontId="1" fillId="0" borderId="0"/>
    <xf numFmtId="9" fontId="1" fillId="0" borderId="0" applyFont="0" applyFill="0" applyBorder="0" applyAlignment="0" applyProtection="0"/>
    <xf numFmtId="0" fontId="6" fillId="0" borderId="0" applyNumberFormat="0" applyFill="0" applyBorder="0" applyAlignment="0" applyProtection="0"/>
  </cellStyleXfs>
  <cellXfs count="137">
    <xf numFmtId="0" fontId="0" fillId="0" borderId="0" xfId="0"/>
    <xf numFmtId="0" fontId="2" fillId="0" borderId="0" xfId="0" applyFont="1"/>
    <xf numFmtId="0" fontId="4" fillId="2" borderId="1" xfId="0" applyFont="1" applyFill="1" applyBorder="1" applyAlignment="1">
      <alignment horizontal="right"/>
    </xf>
    <xf numFmtId="0" fontId="3" fillId="4" borderId="2" xfId="0" applyFont="1" applyFill="1" applyBorder="1"/>
    <xf numFmtId="0" fontId="3" fillId="3" borderId="3" xfId="0" applyFont="1" applyFill="1" applyBorder="1"/>
    <xf numFmtId="0" fontId="3" fillId="4" borderId="3" xfId="0" applyFont="1" applyFill="1" applyBorder="1"/>
    <xf numFmtId="0" fontId="3" fillId="4" borderId="5" xfId="0" applyFont="1" applyFill="1" applyBorder="1"/>
    <xf numFmtId="0" fontId="3" fillId="3" borderId="6" xfId="0" applyFont="1" applyFill="1" applyBorder="1"/>
    <xf numFmtId="0" fontId="3" fillId="3" borderId="7" xfId="0" applyFont="1" applyFill="1" applyBorder="1"/>
    <xf numFmtId="0" fontId="3" fillId="3" borderId="9" xfId="0" applyFont="1" applyFill="1" applyBorder="1"/>
    <xf numFmtId="0" fontId="3" fillId="3" borderId="2" xfId="0" applyFont="1" applyFill="1" applyBorder="1"/>
    <xf numFmtId="0" fontId="3" fillId="3" borderId="8" xfId="0" applyFont="1" applyFill="1" applyBorder="1"/>
    <xf numFmtId="0" fontId="3" fillId="3" borderId="5" xfId="0" applyFont="1" applyFill="1" applyBorder="1"/>
    <xf numFmtId="0" fontId="9" fillId="0" borderId="0" xfId="2" applyFont="1" applyAlignment="1">
      <alignment horizontal="center" vertical="center" wrapText="1"/>
    </xf>
    <xf numFmtId="0" fontId="9" fillId="0" borderId="0" xfId="2" applyFont="1" applyAlignment="1">
      <alignment wrapText="1"/>
    </xf>
    <xf numFmtId="0" fontId="9" fillId="0" borderId="0" xfId="2" applyFont="1"/>
    <xf numFmtId="0" fontId="10" fillId="5" borderId="0" xfId="2" applyFont="1" applyFill="1" applyAlignment="1">
      <alignment horizontal="center" vertical="center" wrapText="1"/>
    </xf>
    <xf numFmtId="0" fontId="11" fillId="5" borderId="0" xfId="2" applyFont="1" applyFill="1" applyAlignment="1">
      <alignment wrapText="1"/>
    </xf>
    <xf numFmtId="0" fontId="9" fillId="5" borderId="0" xfId="2" applyFont="1" applyFill="1" applyAlignment="1">
      <alignment horizontal="center" vertical="center" wrapText="1"/>
    </xf>
    <xf numFmtId="0" fontId="9" fillId="5" borderId="0" xfId="2" applyFont="1" applyFill="1" applyAlignment="1">
      <alignment wrapText="1"/>
    </xf>
    <xf numFmtId="0" fontId="10" fillId="6" borderId="0" xfId="2" applyFont="1" applyFill="1" applyAlignment="1">
      <alignment horizontal="center" vertical="center" wrapText="1"/>
    </xf>
    <xf numFmtId="0" fontId="11" fillId="6" borderId="0" xfId="2" applyFont="1" applyFill="1" applyAlignment="1">
      <alignment wrapText="1"/>
    </xf>
    <xf numFmtId="0" fontId="9" fillId="6" borderId="0" xfId="2" applyFont="1" applyFill="1" applyAlignment="1">
      <alignment horizontal="center" vertical="center" wrapText="1"/>
    </xf>
    <xf numFmtId="0" fontId="9" fillId="6" borderId="0" xfId="2" applyFont="1" applyFill="1" applyAlignment="1">
      <alignment wrapText="1"/>
    </xf>
    <xf numFmtId="0" fontId="11" fillId="6" borderId="0" xfId="2" applyFont="1" applyFill="1" applyAlignment="1">
      <alignment horizontal="center" vertical="center" wrapText="1"/>
    </xf>
    <xf numFmtId="0" fontId="10" fillId="7" borderId="0" xfId="2" applyFont="1" applyFill="1" applyAlignment="1">
      <alignment horizontal="center" vertical="center" wrapText="1"/>
    </xf>
    <xf numFmtId="0" fontId="11" fillId="7" borderId="0" xfId="2" applyFont="1" applyFill="1" applyAlignment="1">
      <alignment wrapText="1"/>
    </xf>
    <xf numFmtId="0" fontId="9" fillId="7" borderId="0" xfId="2" applyFont="1" applyFill="1" applyAlignment="1">
      <alignment horizontal="center" vertical="center" wrapText="1"/>
    </xf>
    <xf numFmtId="0" fontId="9" fillId="7" borderId="0" xfId="2" applyFont="1" applyFill="1" applyAlignment="1">
      <alignment wrapText="1"/>
    </xf>
    <xf numFmtId="0" fontId="11" fillId="7" borderId="0" xfId="2" applyFont="1" applyFill="1" applyAlignment="1">
      <alignment horizontal="center" vertical="center" wrapText="1"/>
    </xf>
    <xf numFmtId="0" fontId="12" fillId="0" borderId="0" xfId="2" applyFont="1"/>
    <xf numFmtId="17" fontId="12" fillId="0" borderId="0" xfId="2" applyNumberFormat="1" applyFont="1"/>
    <xf numFmtId="9" fontId="9" fillId="0" borderId="0" xfId="3" applyFont="1"/>
    <xf numFmtId="9" fontId="13" fillId="0" borderId="0" xfId="3" applyFont="1"/>
    <xf numFmtId="0" fontId="14" fillId="0" borderId="0" xfId="4" applyFont="1" applyFill="1" applyBorder="1" applyAlignment="1" applyProtection="1"/>
    <xf numFmtId="9" fontId="9" fillId="0" borderId="0" xfId="3" applyFont="1" applyBorder="1"/>
    <xf numFmtId="0" fontId="15" fillId="0" borderId="0" xfId="2" applyFont="1"/>
    <xf numFmtId="0" fontId="16" fillId="0" borderId="0" xfId="2" applyFont="1"/>
    <xf numFmtId="17" fontId="17" fillId="0" borderId="0" xfId="2" applyNumberFormat="1" applyFont="1"/>
    <xf numFmtId="166" fontId="9" fillId="0" borderId="0" xfId="3" applyNumberFormat="1" applyFont="1"/>
    <xf numFmtId="0" fontId="18" fillId="0" borderId="0" xfId="2" applyFont="1"/>
    <xf numFmtId="0" fontId="19" fillId="0" borderId="0" xfId="2" applyFont="1"/>
    <xf numFmtId="167" fontId="20" fillId="0" borderId="13" xfId="2" applyNumberFormat="1" applyFont="1" applyBorder="1"/>
    <xf numFmtId="167" fontId="20" fillId="0" borderId="14" xfId="2" applyNumberFormat="1" applyFont="1" applyBorder="1"/>
    <xf numFmtId="167" fontId="21" fillId="0" borderId="15" xfId="2" applyNumberFormat="1" applyFont="1" applyBorder="1"/>
    <xf numFmtId="167" fontId="21" fillId="0" borderId="14" xfId="2" applyNumberFormat="1" applyFont="1" applyBorder="1"/>
    <xf numFmtId="0" fontId="22" fillId="0" borderId="16" xfId="2" applyFont="1" applyBorder="1"/>
    <xf numFmtId="167" fontId="20" fillId="0" borderId="17" xfId="2" applyNumberFormat="1" applyFont="1" applyBorder="1"/>
    <xf numFmtId="167" fontId="20" fillId="0" borderId="0" xfId="2" applyNumberFormat="1" applyFont="1"/>
    <xf numFmtId="167" fontId="20" fillId="0" borderId="18" xfId="2" applyNumberFormat="1" applyFont="1" applyBorder="1"/>
    <xf numFmtId="49" fontId="21" fillId="0" borderId="19" xfId="2" applyNumberFormat="1" applyFont="1" applyBorder="1"/>
    <xf numFmtId="0" fontId="21" fillId="0" borderId="20" xfId="2" applyFont="1" applyBorder="1" applyAlignment="1">
      <alignment horizontal="center" wrapText="1"/>
    </xf>
    <xf numFmtId="0" fontId="21" fillId="0" borderId="21" xfId="2" applyFont="1" applyBorder="1" applyAlignment="1">
      <alignment horizontal="center" wrapText="1"/>
    </xf>
    <xf numFmtId="17" fontId="21" fillId="0" borderId="22" xfId="2" applyNumberFormat="1" applyFont="1" applyBorder="1" applyAlignment="1">
      <alignment horizontal="center" wrapText="1"/>
    </xf>
    <xf numFmtId="17" fontId="21" fillId="0" borderId="21" xfId="2" applyNumberFormat="1" applyFont="1" applyBorder="1" applyAlignment="1">
      <alignment horizontal="center"/>
    </xf>
    <xf numFmtId="0" fontId="23" fillId="0" borderId="23" xfId="2" applyFont="1" applyBorder="1"/>
    <xf numFmtId="0" fontId="20" fillId="0" borderId="0" xfId="2" applyFont="1"/>
    <xf numFmtId="167" fontId="21" fillId="0" borderId="24" xfId="2" applyNumberFormat="1" applyFont="1" applyBorder="1"/>
    <xf numFmtId="167" fontId="21" fillId="0" borderId="25" xfId="2" applyNumberFormat="1" applyFont="1" applyBorder="1"/>
    <xf numFmtId="167" fontId="21" fillId="0" borderId="26" xfId="2" applyNumberFormat="1" applyFont="1" applyBorder="1"/>
    <xf numFmtId="0" fontId="22" fillId="0" borderId="26" xfId="2" applyFont="1" applyBorder="1"/>
    <xf numFmtId="40" fontId="20" fillId="0" borderId="0" xfId="2" applyNumberFormat="1" applyFont="1"/>
    <xf numFmtId="40" fontId="20" fillId="0" borderId="17" xfId="2" applyNumberFormat="1" applyFont="1" applyBorder="1"/>
    <xf numFmtId="40" fontId="20" fillId="0" borderId="27" xfId="2" applyNumberFormat="1" applyFont="1" applyBorder="1"/>
    <xf numFmtId="40" fontId="20" fillId="0" borderId="28" xfId="2" applyNumberFormat="1" applyFont="1" applyBorder="1"/>
    <xf numFmtId="40" fontId="20" fillId="0" borderId="18" xfId="2" applyNumberFormat="1" applyFont="1" applyBorder="1"/>
    <xf numFmtId="0" fontId="21" fillId="0" borderId="0" xfId="2" applyFont="1"/>
    <xf numFmtId="17" fontId="21" fillId="0" borderId="29" xfId="2" applyNumberFormat="1" applyFont="1" applyBorder="1" applyAlignment="1">
      <alignment horizontal="center" wrapText="1"/>
    </xf>
    <xf numFmtId="17" fontId="21" fillId="0" borderId="29" xfId="2" applyNumberFormat="1" applyFont="1" applyBorder="1" applyAlignment="1">
      <alignment horizontal="center"/>
    </xf>
    <xf numFmtId="17" fontId="21" fillId="0" borderId="30" xfId="2" applyNumberFormat="1" applyFont="1" applyBorder="1" applyAlignment="1">
      <alignment horizontal="center" wrapText="1"/>
    </xf>
    <xf numFmtId="17" fontId="21" fillId="0" borderId="31" xfId="2" applyNumberFormat="1" applyFont="1" applyBorder="1" applyAlignment="1">
      <alignment horizontal="center"/>
    </xf>
    <xf numFmtId="17" fontId="21" fillId="0" borderId="32" xfId="2" applyNumberFormat="1" applyFont="1" applyBorder="1" applyAlignment="1">
      <alignment horizontal="center"/>
    </xf>
    <xf numFmtId="17" fontId="21" fillId="0" borderId="33" xfId="2" applyNumberFormat="1" applyFont="1" applyBorder="1" applyAlignment="1">
      <alignment horizontal="center"/>
    </xf>
    <xf numFmtId="0" fontId="20" fillId="0" borderId="29" xfId="2" applyFont="1" applyBorder="1"/>
    <xf numFmtId="0" fontId="24" fillId="0" borderId="0" xfId="2" applyFont="1"/>
    <xf numFmtId="0" fontId="23" fillId="8" borderId="0" xfId="2" applyFont="1" applyFill="1" applyAlignment="1">
      <alignment horizontal="center"/>
    </xf>
    <xf numFmtId="0" fontId="23" fillId="8" borderId="27" xfId="2" applyFont="1" applyFill="1" applyBorder="1" applyAlignment="1">
      <alignment horizontal="center"/>
    </xf>
    <xf numFmtId="49" fontId="23" fillId="8" borderId="17" xfId="2" applyNumberFormat="1" applyFont="1" applyFill="1" applyBorder="1" applyAlignment="1">
      <alignment horizontal="center"/>
    </xf>
    <xf numFmtId="49" fontId="23" fillId="8" borderId="0" xfId="2" applyNumberFormat="1" applyFont="1" applyFill="1" applyAlignment="1">
      <alignment horizontal="center"/>
    </xf>
    <xf numFmtId="49" fontId="23" fillId="8" borderId="27" xfId="2" applyNumberFormat="1" applyFont="1" applyFill="1" applyBorder="1" applyAlignment="1">
      <alignment horizontal="center"/>
    </xf>
    <xf numFmtId="49" fontId="23" fillId="8" borderId="28" xfId="2" applyNumberFormat="1" applyFont="1" applyFill="1" applyBorder="1" applyAlignment="1">
      <alignment horizontal="center"/>
    </xf>
    <xf numFmtId="49" fontId="23" fillId="8" borderId="18" xfId="2" applyNumberFormat="1" applyFont="1" applyFill="1" applyBorder="1" applyAlignment="1">
      <alignment horizontal="center"/>
    </xf>
    <xf numFmtId="0" fontId="23" fillId="8" borderId="0" xfId="2" applyFont="1" applyFill="1"/>
    <xf numFmtId="0" fontId="25" fillId="0" borderId="0" xfId="2" applyFont="1"/>
    <xf numFmtId="0" fontId="18" fillId="9" borderId="0" xfId="2" applyFont="1" applyFill="1"/>
    <xf numFmtId="0" fontId="26" fillId="9" borderId="0" xfId="2" applyFont="1" applyFill="1" applyAlignment="1">
      <alignment vertical="center"/>
    </xf>
    <xf numFmtId="0" fontId="27" fillId="10" borderId="0" xfId="2" applyFont="1" applyFill="1" applyAlignment="1">
      <alignment horizontal="center"/>
    </xf>
    <xf numFmtId="0" fontId="27" fillId="10" borderId="0" xfId="2" applyFont="1" applyFill="1"/>
    <xf numFmtId="0" fontId="28" fillId="10" borderId="0" xfId="2" applyFont="1" applyFill="1" applyAlignment="1">
      <alignment vertical="center"/>
    </xf>
    <xf numFmtId="0" fontId="3" fillId="11" borderId="6" xfId="0" applyFont="1" applyFill="1" applyBorder="1" applyAlignment="1">
      <alignment horizontal="center"/>
    </xf>
    <xf numFmtId="0" fontId="3" fillId="11" borderId="0" xfId="0" applyFont="1" applyFill="1" applyBorder="1" applyAlignment="1">
      <alignment horizontal="center"/>
    </xf>
    <xf numFmtId="0" fontId="3" fillId="11" borderId="7" xfId="0" applyFont="1" applyFill="1" applyBorder="1" applyAlignment="1">
      <alignment horizontal="center"/>
    </xf>
    <xf numFmtId="0" fontId="3" fillId="12" borderId="2" xfId="0" applyFont="1" applyFill="1" applyBorder="1" applyAlignment="1">
      <alignment horizontal="right"/>
    </xf>
    <xf numFmtId="0" fontId="3" fillId="13" borderId="3" xfId="0" applyFont="1" applyFill="1" applyBorder="1"/>
    <xf numFmtId="0" fontId="3" fillId="14" borderId="3" xfId="0" applyFont="1" applyFill="1" applyBorder="1" applyAlignment="1">
      <alignment horizontal="right"/>
    </xf>
    <xf numFmtId="0" fontId="3" fillId="15" borderId="8" xfId="0" applyFont="1" applyFill="1" applyBorder="1" applyAlignment="1">
      <alignment horizontal="center"/>
    </xf>
    <xf numFmtId="0" fontId="3" fillId="15" borderId="4" xfId="0" applyFont="1" applyFill="1" applyBorder="1" applyAlignment="1">
      <alignment horizontal="center"/>
    </xf>
    <xf numFmtId="0" fontId="3" fillId="15" borderId="9" xfId="0" applyFont="1" applyFill="1" applyBorder="1" applyAlignment="1">
      <alignment horizontal="center"/>
    </xf>
    <xf numFmtId="0" fontId="3" fillId="16" borderId="3" xfId="0" applyFont="1" applyFill="1" applyBorder="1" applyAlignment="1">
      <alignment horizontal="center"/>
    </xf>
    <xf numFmtId="0" fontId="3" fillId="17" borderId="3" xfId="0" applyFont="1" applyFill="1" applyBorder="1" applyAlignment="1">
      <alignment horizontal="center"/>
    </xf>
    <xf numFmtId="0" fontId="3" fillId="18" borderId="3" xfId="0" applyFont="1" applyFill="1" applyBorder="1" applyAlignment="1">
      <alignment horizontal="center"/>
    </xf>
    <xf numFmtId="0" fontId="3" fillId="19" borderId="3" xfId="0" applyFont="1" applyFill="1" applyBorder="1" applyAlignment="1">
      <alignment horizontal="center"/>
    </xf>
    <xf numFmtId="0" fontId="3" fillId="20" borderId="3" xfId="0" applyFont="1" applyFill="1" applyBorder="1" applyAlignment="1">
      <alignment horizontal="center"/>
    </xf>
    <xf numFmtId="0" fontId="3" fillId="21" borderId="3" xfId="0" applyFont="1" applyFill="1" applyBorder="1" applyAlignment="1">
      <alignment horizontal="center"/>
    </xf>
    <xf numFmtId="0" fontId="3" fillId="22" borderId="3" xfId="0" applyFont="1" applyFill="1" applyBorder="1" applyAlignment="1">
      <alignment horizontal="center"/>
    </xf>
    <xf numFmtId="0" fontId="3" fillId="23" borderId="3" xfId="0" applyFont="1" applyFill="1" applyBorder="1" applyAlignment="1">
      <alignment horizontal="right"/>
    </xf>
    <xf numFmtId="0" fontId="3" fillId="24" borderId="3" xfId="0" applyFont="1" applyFill="1" applyBorder="1" applyAlignment="1">
      <alignment horizontal="right"/>
    </xf>
    <xf numFmtId="0" fontId="3" fillId="25" borderId="3" xfId="0" applyFont="1" applyFill="1" applyBorder="1" applyAlignment="1">
      <alignment horizontal="right"/>
    </xf>
    <xf numFmtId="0" fontId="4" fillId="26" borderId="1" xfId="0" applyFont="1" applyFill="1" applyBorder="1" applyAlignment="1">
      <alignment horizontal="center"/>
    </xf>
    <xf numFmtId="0" fontId="30" fillId="27" borderId="1" xfId="0" applyFont="1" applyFill="1" applyBorder="1" applyAlignment="1">
      <alignment horizontal="center"/>
    </xf>
    <xf numFmtId="0" fontId="30" fillId="28" borderId="1" xfId="0" applyFont="1" applyFill="1" applyBorder="1" applyAlignment="1">
      <alignment horizontal="center"/>
    </xf>
    <xf numFmtId="0" fontId="4" fillId="29" borderId="1" xfId="0" applyFont="1" applyFill="1" applyBorder="1" applyAlignment="1">
      <alignment horizontal="center"/>
    </xf>
    <xf numFmtId="0" fontId="29" fillId="28" borderId="1" xfId="0" applyFont="1" applyFill="1" applyBorder="1" applyAlignment="1">
      <alignment horizontal="center"/>
    </xf>
    <xf numFmtId="0" fontId="3" fillId="30" borderId="6" xfId="0" applyFont="1" applyFill="1" applyBorder="1"/>
    <xf numFmtId="0" fontId="2" fillId="31" borderId="0" xfId="0" applyFont="1" applyFill="1"/>
    <xf numFmtId="0" fontId="3" fillId="31" borderId="7" xfId="0" applyFont="1" applyFill="1" applyBorder="1"/>
    <xf numFmtId="0" fontId="3" fillId="30" borderId="10" xfId="0" applyFont="1" applyFill="1" applyBorder="1"/>
    <xf numFmtId="0" fontId="3" fillId="30" borderId="11" xfId="0" applyFont="1" applyFill="1" applyBorder="1"/>
    <xf numFmtId="0" fontId="3" fillId="30" borderId="12" xfId="0" applyFont="1" applyFill="1" applyBorder="1"/>
    <xf numFmtId="0" fontId="3" fillId="30" borderId="0" xfId="0" applyFont="1" applyFill="1"/>
    <xf numFmtId="17" fontId="31" fillId="32" borderId="0" xfId="0" applyNumberFormat="1" applyFont="1" applyFill="1" applyAlignment="1">
      <alignment horizontal="center" vertical="center"/>
    </xf>
    <xf numFmtId="0" fontId="32" fillId="10" borderId="0" xfId="0" applyFont="1" applyFill="1"/>
    <xf numFmtId="0" fontId="32" fillId="10" borderId="4" xfId="0" applyFont="1" applyFill="1" applyBorder="1"/>
    <xf numFmtId="0" fontId="3" fillId="33" borderId="3" xfId="0" applyFont="1" applyFill="1" applyBorder="1" applyAlignment="1">
      <alignment horizontal="right"/>
    </xf>
    <xf numFmtId="0" fontId="3" fillId="34" borderId="3" xfId="0" applyFont="1" applyFill="1" applyBorder="1"/>
    <xf numFmtId="0" fontId="3" fillId="35" borderId="3" xfId="0" applyFont="1" applyFill="1" applyBorder="1" applyAlignment="1">
      <alignment horizontal="right"/>
    </xf>
    <xf numFmtId="0" fontId="3" fillId="36" borderId="6" xfId="0" applyFont="1" applyFill="1" applyBorder="1"/>
    <xf numFmtId="0" fontId="3" fillId="36" borderId="3" xfId="0" applyFont="1" applyFill="1" applyBorder="1" applyAlignment="1">
      <alignment wrapText="1"/>
    </xf>
    <xf numFmtId="0" fontId="3" fillId="36" borderId="3" xfId="0" applyFont="1" applyFill="1" applyBorder="1"/>
    <xf numFmtId="0" fontId="3" fillId="37" borderId="3" xfId="0" applyFont="1" applyFill="1" applyBorder="1" applyAlignment="1">
      <alignment horizontal="right"/>
    </xf>
    <xf numFmtId="0" fontId="3" fillId="38" borderId="3" xfId="0" applyFont="1" applyFill="1" applyBorder="1"/>
    <xf numFmtId="0" fontId="3" fillId="34" borderId="3" xfId="0" applyFont="1" applyFill="1" applyBorder="1" applyAlignment="1">
      <alignment wrapText="1"/>
    </xf>
    <xf numFmtId="0" fontId="3" fillId="34" borderId="6" xfId="0" applyFont="1" applyFill="1" applyBorder="1" applyAlignment="1">
      <alignment wrapText="1"/>
    </xf>
    <xf numFmtId="0" fontId="3" fillId="34" borderId="2" xfId="0" applyFont="1" applyFill="1" applyBorder="1"/>
    <xf numFmtId="0" fontId="3" fillId="39" borderId="3" xfId="0" applyFont="1" applyFill="1" applyBorder="1" applyAlignment="1">
      <alignment horizontal="right"/>
    </xf>
    <xf numFmtId="0" fontId="3" fillId="40" borderId="7" xfId="0" applyFont="1" applyFill="1" applyBorder="1"/>
    <xf numFmtId="0" fontId="3" fillId="41" borderId="7" xfId="0" applyFont="1" applyFill="1" applyBorder="1"/>
  </cellXfs>
  <cellStyles count="5">
    <cellStyle name="Normal" xfId="0" builtinId="0"/>
    <cellStyle name="Normal 2" xfId="1" xr:uid="{B11DD06F-EFD9-F14B-AF1D-68E0192F1191}"/>
    <cellStyle name="Normal 2 2" xfId="4" xr:uid="{CB369A98-85CF-4AE9-89D9-87294B94FCD7}"/>
    <cellStyle name="Normal 3" xfId="2" xr:uid="{41FEB782-CB71-4E2F-A45E-B47DB1346A7D}"/>
    <cellStyle name="Percent 2" xfId="3" xr:uid="{D9B6E902-7AA1-4573-9432-EAD814E1B3D4}"/>
  </cellStyles>
  <dxfs count="0"/>
  <tableStyles count="0" defaultTableStyle="TableStyleMedium9" defaultPivotStyle="PivotStyleMedium4"/>
  <colors>
    <mruColors>
      <color rgb="FF50F6EE"/>
      <color rgb="FFEF1D9A"/>
      <color rgb="FF09E90E"/>
      <color rgb="FF810795"/>
      <color rgb="FFF2547D"/>
      <color rgb="FF6A78D1"/>
      <color rgb="FF2D3E50"/>
      <color rgb="FFF5C26B"/>
      <color rgb="FFFAE0B5"/>
      <color rgb="FFF254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Marketing Budget vs. Actual Spend</a:t>
            </a:r>
          </a:p>
        </c:rich>
      </c:tx>
      <c:overlay val="0"/>
    </c:title>
    <c:autoTitleDeleted val="0"/>
    <c:plotArea>
      <c:layout/>
      <c:barChart>
        <c:barDir val="col"/>
        <c:grouping val="clustered"/>
        <c:varyColors val="0"/>
        <c:ser>
          <c:idx val="0"/>
          <c:order val="0"/>
          <c:tx>
            <c:strRef>
              <c:f>'Marketing Budget'!$B$21</c:f>
              <c:strCache>
                <c:ptCount val="1"/>
                <c:pt idx="0">
                  <c:v>Budget</c:v>
                </c:pt>
              </c:strCache>
            </c:strRef>
          </c:tx>
          <c:spPr>
            <a:solidFill>
              <a:schemeClr val="accent5"/>
            </a:solidFill>
          </c:spPr>
          <c:invertIfNegative val="0"/>
          <c:cat>
            <c:strRef>
              <c:f>'Marketing Budget'!$A$22:$A$33</c:f>
              <c:strCache>
                <c:ptCount val="12"/>
                <c:pt idx="0">
                  <c:v>Jan-YY</c:v>
                </c:pt>
                <c:pt idx="1">
                  <c:v>Feb-YY</c:v>
                </c:pt>
                <c:pt idx="2">
                  <c:v>Mar-YY</c:v>
                </c:pt>
                <c:pt idx="3">
                  <c:v>Apr-YY</c:v>
                </c:pt>
                <c:pt idx="4">
                  <c:v>May-YY</c:v>
                </c:pt>
                <c:pt idx="5">
                  <c:v>June-YY</c:v>
                </c:pt>
                <c:pt idx="6">
                  <c:v>July-YY</c:v>
                </c:pt>
                <c:pt idx="7">
                  <c:v>Aug-YY</c:v>
                </c:pt>
                <c:pt idx="8">
                  <c:v>Sept-YY</c:v>
                </c:pt>
                <c:pt idx="9">
                  <c:v>Oct-YY</c:v>
                </c:pt>
                <c:pt idx="10">
                  <c:v>Nov-YY</c:v>
                </c:pt>
                <c:pt idx="11">
                  <c:v>Dec-YY</c:v>
                </c:pt>
              </c:strCache>
            </c:strRef>
          </c:cat>
          <c:val>
            <c:numRef>
              <c:f>'Marketing Budget'!$B$22:$B$33</c:f>
              <c:numCache>
                <c:formatCode>_("$"* #,##0.00_);_("$"* \(#,##0.00\);_("$"* "-"??_);_(@_)</c:formatCode>
                <c:ptCount val="12"/>
                <c:pt idx="0">
                  <c:v>700</c:v>
                </c:pt>
                <c:pt idx="1">
                  <c:v>700</c:v>
                </c:pt>
                <c:pt idx="2">
                  <c:v>700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B5D-4357-A320-C6B2BB960E1F}"/>
            </c:ext>
          </c:extLst>
        </c:ser>
        <c:ser>
          <c:idx val="1"/>
          <c:order val="1"/>
          <c:tx>
            <c:strRef>
              <c:f>'Marketing Budget'!$C$21</c:f>
              <c:strCache>
                <c:ptCount val="1"/>
                <c:pt idx="0">
                  <c:v>Actual</c:v>
                </c:pt>
              </c:strCache>
            </c:strRef>
          </c:tx>
          <c:spPr>
            <a:solidFill>
              <a:schemeClr val="accent2"/>
            </a:solidFill>
          </c:spPr>
          <c:invertIfNegative val="0"/>
          <c:cat>
            <c:strRef>
              <c:f>'Marketing Budget'!$A$22:$A$33</c:f>
              <c:strCache>
                <c:ptCount val="12"/>
                <c:pt idx="0">
                  <c:v>Jan-YY</c:v>
                </c:pt>
                <c:pt idx="1">
                  <c:v>Feb-YY</c:v>
                </c:pt>
                <c:pt idx="2">
                  <c:v>Mar-YY</c:v>
                </c:pt>
                <c:pt idx="3">
                  <c:v>Apr-YY</c:v>
                </c:pt>
                <c:pt idx="4">
                  <c:v>May-YY</c:v>
                </c:pt>
                <c:pt idx="5">
                  <c:v>June-YY</c:v>
                </c:pt>
                <c:pt idx="6">
                  <c:v>July-YY</c:v>
                </c:pt>
                <c:pt idx="7">
                  <c:v>Aug-YY</c:v>
                </c:pt>
                <c:pt idx="8">
                  <c:v>Sept-YY</c:v>
                </c:pt>
                <c:pt idx="9">
                  <c:v>Oct-YY</c:v>
                </c:pt>
                <c:pt idx="10">
                  <c:v>Nov-YY</c:v>
                </c:pt>
                <c:pt idx="11">
                  <c:v>Dec-YY</c:v>
                </c:pt>
              </c:strCache>
            </c:strRef>
          </c:cat>
          <c:val>
            <c:numRef>
              <c:f>'Marketing Budget'!$C$22:$C$33</c:f>
              <c:numCache>
                <c:formatCode>_("$"* #,##0.00_);_("$"* \(#,##0.00\);_("$"* "-"??_);_(@_)</c:formatCode>
                <c:ptCount val="12"/>
                <c:pt idx="0">
                  <c:v>1050</c:v>
                </c:pt>
                <c:pt idx="1">
                  <c:v>1050</c:v>
                </c:pt>
                <c:pt idx="2">
                  <c:v>1050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B5D-4357-A320-C6B2BB960E1F}"/>
            </c:ext>
          </c:extLst>
        </c:ser>
        <c:dLbls>
          <c:showLegendKey val="0"/>
          <c:showVal val="0"/>
          <c:showCatName val="0"/>
          <c:showSerName val="0"/>
          <c:showPercent val="0"/>
          <c:showBubbleSize val="0"/>
        </c:dLbls>
        <c:gapWidth val="150"/>
        <c:axId val="-808550752"/>
        <c:axId val="-723735856"/>
      </c:barChart>
      <c:catAx>
        <c:axId val="-808550752"/>
        <c:scaling>
          <c:orientation val="minMax"/>
        </c:scaling>
        <c:delete val="0"/>
        <c:axPos val="b"/>
        <c:numFmt formatCode="General" sourceLinked="1"/>
        <c:majorTickMark val="out"/>
        <c:minorTickMark val="none"/>
        <c:tickLblPos val="nextTo"/>
        <c:crossAx val="-723735856"/>
        <c:crosses val="autoZero"/>
        <c:auto val="1"/>
        <c:lblAlgn val="ctr"/>
        <c:lblOffset val="100"/>
        <c:noMultiLvlLbl val="0"/>
      </c:catAx>
      <c:valAx>
        <c:axId val="-723735856"/>
        <c:scaling>
          <c:orientation val="minMax"/>
        </c:scaling>
        <c:delete val="0"/>
        <c:axPos val="l"/>
        <c:majorGridlines/>
        <c:numFmt formatCode="&quot;$&quot;#,##0.00" sourceLinked="0"/>
        <c:majorTickMark val="out"/>
        <c:minorTickMark val="none"/>
        <c:tickLblPos val="nextTo"/>
        <c:crossAx val="-808550752"/>
        <c:crosses val="autoZero"/>
        <c:crossBetween val="between"/>
      </c:valAx>
    </c:plotArea>
    <c:legend>
      <c:legendPos val="r"/>
      <c:overlay val="0"/>
    </c:legend>
    <c:plotVisOnly val="1"/>
    <c:dispBlanksAs val="gap"/>
    <c:showDLblsOverMax val="0"/>
  </c:chart>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a:pPr>
            <a:r>
              <a:rPr lang="en-US" b="1"/>
              <a:t>Total Leads Generated</a:t>
            </a:r>
          </a:p>
        </c:rich>
      </c:tx>
      <c:overlay val="0"/>
    </c:title>
    <c:autoTitleDeleted val="0"/>
    <c:plotArea>
      <c:layout/>
      <c:barChart>
        <c:barDir val="col"/>
        <c:grouping val="clustered"/>
        <c:varyColors val="0"/>
        <c:ser>
          <c:idx val="0"/>
          <c:order val="0"/>
          <c:tx>
            <c:strRef>
              <c:f>Leads!$A$13</c:f>
              <c:strCache>
                <c:ptCount val="1"/>
                <c:pt idx="0">
                  <c:v>Total</c:v>
                </c:pt>
              </c:strCache>
            </c:strRef>
          </c:tx>
          <c:spPr>
            <a:solidFill>
              <a:srgbClr val="67D3E1"/>
            </a:solidFill>
            <a:ln>
              <a:noFill/>
            </a:ln>
          </c:spPr>
          <c:invertIfNegative val="0"/>
          <c:cat>
            <c:strRef>
              <c:f>Leads!$B$12:$M$12</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Leads!$B$13:$M$13</c:f>
              <c:numCache>
                <c:formatCode>General</c:formatCode>
                <c:ptCount val="12"/>
                <c:pt idx="0">
                  <c:v>80</c:v>
                </c:pt>
                <c:pt idx="1">
                  <c:v>120</c:v>
                </c:pt>
                <c:pt idx="2">
                  <c:v>160</c:v>
                </c:pt>
                <c:pt idx="3">
                  <c:v>200</c:v>
                </c:pt>
                <c:pt idx="4">
                  <c:v>240</c:v>
                </c:pt>
                <c:pt idx="5">
                  <c:v>280</c:v>
                </c:pt>
                <c:pt idx="6">
                  <c:v>320</c:v>
                </c:pt>
                <c:pt idx="7">
                  <c:v>365</c:v>
                </c:pt>
                <c:pt idx="8">
                  <c:v>410</c:v>
                </c:pt>
                <c:pt idx="9">
                  <c:v>455</c:v>
                </c:pt>
                <c:pt idx="10">
                  <c:v>500</c:v>
                </c:pt>
                <c:pt idx="11">
                  <c:v>545</c:v>
                </c:pt>
              </c:numCache>
            </c:numRef>
          </c:val>
          <c:extLst>
            <c:ext xmlns:c16="http://schemas.microsoft.com/office/drawing/2014/chart" uri="{C3380CC4-5D6E-409C-BE32-E72D297353CC}">
              <c16:uniqueId val="{00000000-E97D-4045-A464-F1DE8B914BA4}"/>
            </c:ext>
          </c:extLst>
        </c:ser>
        <c:dLbls>
          <c:showLegendKey val="0"/>
          <c:showVal val="0"/>
          <c:showCatName val="0"/>
          <c:showSerName val="0"/>
          <c:showPercent val="0"/>
          <c:showBubbleSize val="0"/>
        </c:dLbls>
        <c:gapWidth val="150"/>
        <c:axId val="-178666240"/>
        <c:axId val="-178663488"/>
      </c:barChart>
      <c:catAx>
        <c:axId val="-178666240"/>
        <c:scaling>
          <c:orientation val="minMax"/>
        </c:scaling>
        <c:delete val="0"/>
        <c:axPos val="b"/>
        <c:numFmt formatCode="mmm\-yy" sourceLinked="0"/>
        <c:majorTickMark val="out"/>
        <c:minorTickMark val="none"/>
        <c:tickLblPos val="nextTo"/>
        <c:crossAx val="-178663488"/>
        <c:crosses val="autoZero"/>
        <c:auto val="1"/>
        <c:lblAlgn val="ctr"/>
        <c:lblOffset val="100"/>
        <c:noMultiLvlLbl val="0"/>
      </c:catAx>
      <c:valAx>
        <c:axId val="-178663488"/>
        <c:scaling>
          <c:orientation val="minMax"/>
        </c:scaling>
        <c:delete val="0"/>
        <c:axPos val="l"/>
        <c:majorGridlines/>
        <c:numFmt formatCode="General" sourceLinked="1"/>
        <c:majorTickMark val="out"/>
        <c:minorTickMark val="none"/>
        <c:tickLblPos val="nextTo"/>
        <c:crossAx val="-178666240"/>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a:t>Website Visits by Source</a:t>
            </a:r>
          </a:p>
        </c:rich>
      </c:tx>
      <c:overlay val="0"/>
    </c:title>
    <c:autoTitleDeleted val="0"/>
    <c:plotArea>
      <c:layout/>
      <c:barChart>
        <c:barDir val="col"/>
        <c:grouping val="stacked"/>
        <c:varyColors val="0"/>
        <c:ser>
          <c:idx val="0"/>
          <c:order val="0"/>
          <c:tx>
            <c:strRef>
              <c:f>Visits!$A$2</c:f>
              <c:strCache>
                <c:ptCount val="1"/>
                <c:pt idx="0">
                  <c:v>Direct Traffic</c:v>
                </c:pt>
              </c:strCache>
            </c:strRef>
          </c:tx>
          <c:spPr>
            <a:solidFill>
              <a:srgbClr val="5DE2D4"/>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Visits!$B$2:$M$2</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56FE-4EEB-965C-77F82CA87ACB}"/>
            </c:ext>
          </c:extLst>
        </c:ser>
        <c:ser>
          <c:idx val="1"/>
          <c:order val="1"/>
          <c:tx>
            <c:strRef>
              <c:f>Visits!$A$3</c:f>
              <c:strCache>
                <c:ptCount val="1"/>
                <c:pt idx="0">
                  <c:v>Email Marketing</c:v>
                </c:pt>
              </c:strCache>
            </c:strRef>
          </c:tx>
          <c:spPr>
            <a:solidFill>
              <a:srgbClr val="FF7045"/>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Visits!$B$3:$M$3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56FE-4EEB-965C-77F82CA87ACB}"/>
            </c:ext>
          </c:extLst>
        </c:ser>
        <c:ser>
          <c:idx val="2"/>
          <c:order val="2"/>
          <c:tx>
            <c:strRef>
              <c:f>Visits!$A$4</c:f>
              <c:strCache>
                <c:ptCount val="1"/>
                <c:pt idx="0">
                  <c:v>Organic Search</c:v>
                </c:pt>
              </c:strCache>
            </c:strRef>
          </c:tx>
          <c:spPr>
            <a:solidFill>
              <a:srgbClr val="FFC635"/>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Visits!$B$4:$M$4</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56FE-4EEB-965C-77F82CA87ACB}"/>
            </c:ext>
          </c:extLst>
        </c:ser>
        <c:ser>
          <c:idx val="3"/>
          <c:order val="3"/>
          <c:tx>
            <c:strRef>
              <c:f>Visits!$A$5</c:f>
              <c:strCache>
                <c:ptCount val="1"/>
                <c:pt idx="0">
                  <c:v>Paid Search</c:v>
                </c:pt>
              </c:strCache>
            </c:strRef>
          </c:tx>
          <c:spPr>
            <a:solidFill>
              <a:srgbClr val="00C3A7"/>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Visits!$B$5:$M$5</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56FE-4EEB-965C-77F82CA87ACB}"/>
            </c:ext>
          </c:extLst>
        </c:ser>
        <c:ser>
          <c:idx val="4"/>
          <c:order val="4"/>
          <c:tx>
            <c:strRef>
              <c:f>Visits!$A$6</c:f>
              <c:strCache>
                <c:ptCount val="1"/>
                <c:pt idx="0">
                  <c:v>Referrals</c:v>
                </c:pt>
              </c:strCache>
            </c:strRef>
          </c:tx>
          <c:spPr>
            <a:solidFill>
              <a:srgbClr val="E3FBFA"/>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Visits!$B$6:$M$6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56FE-4EEB-965C-77F82CA87ACB}"/>
            </c:ext>
          </c:extLst>
        </c:ser>
        <c:ser>
          <c:idx val="5"/>
          <c:order val="5"/>
          <c:tx>
            <c:strRef>
              <c:f>Visits!$A$7</c:f>
              <c:strCache>
                <c:ptCount val="1"/>
                <c:pt idx="0">
                  <c:v>Social Media</c:v>
                </c:pt>
              </c:strCache>
            </c:strRef>
          </c:tx>
          <c:spPr>
            <a:solidFill>
              <a:srgbClr val="00A6C2"/>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Visits!$B$7:$M$7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56FE-4EEB-965C-77F82CA87ACB}"/>
            </c:ext>
          </c:extLst>
        </c:ser>
        <c:ser>
          <c:idx val="6"/>
          <c:order val="6"/>
          <c:tx>
            <c:strRef>
              <c:f>Visits!$A$8</c:f>
              <c:strCache>
                <c:ptCount val="1"/>
                <c:pt idx="0">
                  <c:v>Other Campaigns</c:v>
                </c:pt>
              </c:strCache>
            </c:strRef>
          </c:tx>
          <c:spPr>
            <a:solidFill>
              <a:srgbClr val="FF3977"/>
            </a:solidFill>
          </c:spPr>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Visits!$B$8:$M$8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56FE-4EEB-965C-77F82CA87ACB}"/>
            </c:ext>
          </c:extLst>
        </c:ser>
        <c:ser>
          <c:idx val="7"/>
          <c:order val="7"/>
          <c:tx>
            <c:strRef>
              <c:f>Visits!$A$9</c:f>
              <c:strCache>
                <c:ptCount val="1"/>
                <c:pt idx="0">
                  <c:v>Offline Sources</c:v>
                </c:pt>
              </c:strCache>
            </c:strRef>
          </c:tx>
          <c:invertIfNegative val="0"/>
          <c:cat>
            <c:strRef>
              <c:f>Visits!$B$1:$M$1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Visits!$B$9:$M$9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6FE-4EEB-965C-77F82CA87ACB}"/>
            </c:ext>
          </c:extLst>
        </c:ser>
        <c:dLbls>
          <c:showLegendKey val="0"/>
          <c:showVal val="0"/>
          <c:showCatName val="0"/>
          <c:showSerName val="0"/>
          <c:showPercent val="0"/>
          <c:showBubbleSize val="0"/>
        </c:dLbls>
        <c:gapWidth val="150"/>
        <c:overlap val="100"/>
        <c:axId val="-219634768"/>
        <c:axId val="-219632048"/>
      </c:barChart>
      <c:catAx>
        <c:axId val="-219634768"/>
        <c:scaling>
          <c:orientation val="minMax"/>
        </c:scaling>
        <c:delete val="0"/>
        <c:axPos val="b"/>
        <c:numFmt formatCode="mmm\-yy" sourceLinked="0"/>
        <c:majorTickMark val="out"/>
        <c:minorTickMark val="none"/>
        <c:tickLblPos val="nextTo"/>
        <c:crossAx val="-219632048"/>
        <c:crosses val="autoZero"/>
        <c:auto val="1"/>
        <c:lblAlgn val="ctr"/>
        <c:lblOffset val="100"/>
        <c:noMultiLvlLbl val="0"/>
      </c:catAx>
      <c:valAx>
        <c:axId val="-219632048"/>
        <c:scaling>
          <c:orientation val="minMax"/>
        </c:scaling>
        <c:delete val="0"/>
        <c:axPos val="l"/>
        <c:majorGridlines/>
        <c:numFmt formatCode="General" sourceLinked="1"/>
        <c:majorTickMark val="out"/>
        <c:minorTickMark val="none"/>
        <c:tickLblPos val="nextTo"/>
        <c:crossAx val="-219634768"/>
        <c:crosses val="autoZero"/>
        <c:crossBetween val="between"/>
      </c:valAx>
    </c:plotArea>
    <c:legend>
      <c:legendPos val="r"/>
      <c:overlay val="0"/>
      <c:txPr>
        <a:bodyPr/>
        <a:lstStyle/>
        <a:p>
          <a:pPr>
            <a:defRPr sz="1200"/>
          </a:pPr>
          <a:endParaRPr lang="en-US"/>
        </a:p>
      </c:txPr>
    </c:legend>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b="1"/>
            </a:pPr>
            <a:r>
              <a:rPr lang="en-US" sz="1400" b="1"/>
              <a:t>Total Website Visits</a:t>
            </a:r>
          </a:p>
        </c:rich>
      </c:tx>
      <c:overlay val="0"/>
    </c:title>
    <c:autoTitleDeleted val="0"/>
    <c:plotArea>
      <c:layout/>
      <c:lineChart>
        <c:grouping val="standard"/>
        <c:varyColors val="0"/>
        <c:ser>
          <c:idx val="0"/>
          <c:order val="0"/>
          <c:tx>
            <c:strRef>
              <c:f>Visits!$A$13</c:f>
              <c:strCache>
                <c:ptCount val="1"/>
                <c:pt idx="0">
                  <c:v>Total</c:v>
                </c:pt>
              </c:strCache>
            </c:strRef>
          </c:tx>
          <c:spPr>
            <a:ln>
              <a:solidFill>
                <a:srgbClr val="67D3E1"/>
              </a:solidFill>
            </a:ln>
          </c:spPr>
          <c:marker>
            <c:spPr>
              <a:solidFill>
                <a:srgbClr val="FF3977"/>
              </a:solidFill>
            </c:spPr>
          </c:marker>
          <c:cat>
            <c:strRef>
              <c:f>Visits!$B$12:$M$12</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Visits!$B$13:$M$13</c:f>
              <c:numCache>
                <c:formatCode>General</c:formatCode>
                <c:ptCount val="12"/>
                <c:pt idx="0">
                  <c:v>350</c:v>
                </c:pt>
                <c:pt idx="1">
                  <c:v>420</c:v>
                </c:pt>
                <c:pt idx="2">
                  <c:v>490</c:v>
                </c:pt>
                <c:pt idx="3">
                  <c:v>560</c:v>
                </c:pt>
                <c:pt idx="4">
                  <c:v>630</c:v>
                </c:pt>
                <c:pt idx="5">
                  <c:v>700</c:v>
                </c:pt>
                <c:pt idx="6">
                  <c:v>770</c:v>
                </c:pt>
                <c:pt idx="7">
                  <c:v>840</c:v>
                </c:pt>
                <c:pt idx="8">
                  <c:v>910</c:v>
                </c:pt>
                <c:pt idx="9">
                  <c:v>980</c:v>
                </c:pt>
                <c:pt idx="10">
                  <c:v>1055</c:v>
                </c:pt>
                <c:pt idx="11">
                  <c:v>1130</c:v>
                </c:pt>
              </c:numCache>
            </c:numRef>
          </c:val>
          <c:smooth val="0"/>
          <c:extLst>
            <c:ext xmlns:c16="http://schemas.microsoft.com/office/drawing/2014/chart" uri="{C3380CC4-5D6E-409C-BE32-E72D297353CC}">
              <c16:uniqueId val="{00000000-A57E-4E98-BA43-C8383A26B5E7}"/>
            </c:ext>
          </c:extLst>
        </c:ser>
        <c:dLbls>
          <c:showLegendKey val="0"/>
          <c:showVal val="0"/>
          <c:showCatName val="0"/>
          <c:showSerName val="0"/>
          <c:showPercent val="0"/>
          <c:showBubbleSize val="0"/>
        </c:dLbls>
        <c:marker val="1"/>
        <c:smooth val="0"/>
        <c:axId val="-178750112"/>
        <c:axId val="-178747632"/>
      </c:lineChart>
      <c:catAx>
        <c:axId val="-178750112"/>
        <c:scaling>
          <c:orientation val="minMax"/>
        </c:scaling>
        <c:delete val="0"/>
        <c:axPos val="b"/>
        <c:numFmt formatCode="mmm\-yy" sourceLinked="0"/>
        <c:majorTickMark val="out"/>
        <c:minorTickMark val="none"/>
        <c:tickLblPos val="nextTo"/>
        <c:crossAx val="-178747632"/>
        <c:crosses val="autoZero"/>
        <c:auto val="1"/>
        <c:lblAlgn val="ctr"/>
        <c:lblOffset val="100"/>
        <c:noMultiLvlLbl val="0"/>
      </c:catAx>
      <c:valAx>
        <c:axId val="-178747632"/>
        <c:scaling>
          <c:orientation val="minMax"/>
        </c:scaling>
        <c:delete val="0"/>
        <c:axPos val="l"/>
        <c:majorGridlines/>
        <c:numFmt formatCode="General" sourceLinked="1"/>
        <c:majorTickMark val="out"/>
        <c:minorTickMark val="none"/>
        <c:tickLblPos val="nextTo"/>
        <c:crossAx val="-178750112"/>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2A3D52"/>
                </a:solidFill>
                <a:latin typeface="Avenir Next" charset="0"/>
                <a:ea typeface="Avenir Next" charset="0"/>
                <a:cs typeface="Avenir Next" charset="0"/>
              </a:defRPr>
            </a:pPr>
            <a:r>
              <a:rPr lang="en-US" b="1"/>
              <a:t>Marketing Reach by Channel</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2A3D52"/>
              </a:solidFill>
              <a:latin typeface="Avenir Next" charset="0"/>
              <a:ea typeface="Avenir Next" charset="0"/>
              <a:cs typeface="Avenir Next" charset="0"/>
            </a:defRPr>
          </a:pPr>
          <a:endParaRPr lang="en-US"/>
        </a:p>
      </c:txPr>
    </c:title>
    <c:autoTitleDeleted val="0"/>
    <c:plotArea>
      <c:layout/>
      <c:barChart>
        <c:barDir val="col"/>
        <c:grouping val="stacked"/>
        <c:varyColors val="0"/>
        <c:ser>
          <c:idx val="0"/>
          <c:order val="0"/>
          <c:tx>
            <c:strRef>
              <c:f>Reach!$A$2</c:f>
              <c:strCache>
                <c:ptCount val="1"/>
                <c:pt idx="0">
                  <c:v>Blog</c:v>
                </c:pt>
              </c:strCache>
            </c:strRef>
          </c:tx>
          <c:spPr>
            <a:solidFill>
              <a:srgbClr val="00C3A7"/>
            </a:solidFill>
            <a:ln>
              <a:noFill/>
            </a:ln>
            <a:effectLst/>
          </c:spPr>
          <c:invertIfNegative val="0"/>
          <c:cat>
            <c:strRef>
              <c:f>Reach!$B$1:$M$1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Reach!$B$2:$M$2</c:f>
              <c:numCache>
                <c:formatCode>General</c:formatCode>
                <c:ptCount val="12"/>
                <c:pt idx="0">
                  <c:v>200</c:v>
                </c:pt>
                <c:pt idx="1">
                  <c:v>300</c:v>
                </c:pt>
                <c:pt idx="2">
                  <c:v>400</c:v>
                </c:pt>
                <c:pt idx="3">
                  <c:v>500</c:v>
                </c:pt>
                <c:pt idx="4">
                  <c:v>550</c:v>
                </c:pt>
                <c:pt idx="5">
                  <c:v>600</c:v>
                </c:pt>
                <c:pt idx="6">
                  <c:v>650</c:v>
                </c:pt>
                <c:pt idx="7">
                  <c:v>700</c:v>
                </c:pt>
                <c:pt idx="8">
                  <c:v>800</c:v>
                </c:pt>
                <c:pt idx="9">
                  <c:v>900</c:v>
                </c:pt>
                <c:pt idx="10">
                  <c:v>950</c:v>
                </c:pt>
                <c:pt idx="11">
                  <c:v>1000</c:v>
                </c:pt>
              </c:numCache>
            </c:numRef>
          </c:val>
          <c:extLst>
            <c:ext xmlns:c16="http://schemas.microsoft.com/office/drawing/2014/chart" uri="{C3380CC4-5D6E-409C-BE32-E72D297353CC}">
              <c16:uniqueId val="{00000000-2871-4AC0-95DB-02CDD734CE17}"/>
            </c:ext>
          </c:extLst>
        </c:ser>
        <c:ser>
          <c:idx val="1"/>
          <c:order val="1"/>
          <c:tx>
            <c:strRef>
              <c:f>Reach!$A$3</c:f>
              <c:strCache>
                <c:ptCount val="1"/>
                <c:pt idx="0">
                  <c:v>Email</c:v>
                </c:pt>
              </c:strCache>
            </c:strRef>
          </c:tx>
          <c:spPr>
            <a:solidFill>
              <a:srgbClr val="FF3977"/>
            </a:solidFill>
            <a:ln>
              <a:noFill/>
            </a:ln>
            <a:effectLst/>
          </c:spPr>
          <c:invertIfNegative val="0"/>
          <c:cat>
            <c:strRef>
              <c:f>Reach!$B$1:$M$1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Reach!$B$3:$M$3</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2871-4AC0-95DB-02CDD734CE17}"/>
            </c:ext>
          </c:extLst>
        </c:ser>
        <c:ser>
          <c:idx val="2"/>
          <c:order val="2"/>
          <c:tx>
            <c:strRef>
              <c:f>Reach!$A$4</c:f>
              <c:strCache>
                <c:ptCount val="1"/>
                <c:pt idx="0">
                  <c:v>Facebook</c:v>
                </c:pt>
              </c:strCache>
            </c:strRef>
          </c:tx>
          <c:spPr>
            <a:solidFill>
              <a:srgbClr val="FCC457"/>
            </a:solidFill>
            <a:ln>
              <a:noFill/>
            </a:ln>
            <a:effectLst/>
          </c:spPr>
          <c:invertIfNegative val="0"/>
          <c:cat>
            <c:strRef>
              <c:f>Reach!$B$1:$M$1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Reach!$B$4:$M$4</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2871-4AC0-95DB-02CDD734CE17}"/>
            </c:ext>
          </c:extLst>
        </c:ser>
        <c:ser>
          <c:idx val="3"/>
          <c:order val="3"/>
          <c:tx>
            <c:strRef>
              <c:f>Reach!$A$5</c:f>
              <c:strCache>
                <c:ptCount val="1"/>
                <c:pt idx="0">
                  <c:v>Instagram</c:v>
                </c:pt>
              </c:strCache>
            </c:strRef>
          </c:tx>
          <c:spPr>
            <a:solidFill>
              <a:srgbClr val="FF3E4D"/>
            </a:solidFill>
            <a:ln>
              <a:noFill/>
            </a:ln>
            <a:effectLst/>
          </c:spPr>
          <c:invertIfNegative val="0"/>
          <c:cat>
            <c:strRef>
              <c:f>Reach!$B$1:$M$1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Reach!$B$5:$M$5</c:f>
              <c:numCache>
                <c:formatCode>General</c:formatCode>
                <c:ptCount val="12"/>
                <c:pt idx="0">
                  <c:v>100</c:v>
                </c:pt>
                <c:pt idx="1">
                  <c:v>100</c:v>
                </c:pt>
                <c:pt idx="2">
                  <c:v>100</c:v>
                </c:pt>
                <c:pt idx="3">
                  <c:v>100</c:v>
                </c:pt>
                <c:pt idx="4">
                  <c:v>200</c:v>
                </c:pt>
                <c:pt idx="5">
                  <c:v>200</c:v>
                </c:pt>
                <c:pt idx="6">
                  <c:v>200</c:v>
                </c:pt>
                <c:pt idx="7">
                  <c:v>200</c:v>
                </c:pt>
                <c:pt idx="8">
                  <c:v>200</c:v>
                </c:pt>
                <c:pt idx="9">
                  <c:v>200</c:v>
                </c:pt>
                <c:pt idx="10">
                  <c:v>200</c:v>
                </c:pt>
                <c:pt idx="11">
                  <c:v>200</c:v>
                </c:pt>
              </c:numCache>
            </c:numRef>
          </c:val>
          <c:extLst>
            <c:ext xmlns:c16="http://schemas.microsoft.com/office/drawing/2014/chart" uri="{C3380CC4-5D6E-409C-BE32-E72D297353CC}">
              <c16:uniqueId val="{00000003-2871-4AC0-95DB-02CDD734CE17}"/>
            </c:ext>
          </c:extLst>
        </c:ser>
        <c:ser>
          <c:idx val="4"/>
          <c:order val="4"/>
          <c:tx>
            <c:strRef>
              <c:f>Reach!$A$6</c:f>
              <c:strCache>
                <c:ptCount val="1"/>
                <c:pt idx="0">
                  <c:v>Twitter</c:v>
                </c:pt>
              </c:strCache>
            </c:strRef>
          </c:tx>
          <c:spPr>
            <a:solidFill>
              <a:srgbClr val="6D6ED7"/>
            </a:solidFill>
            <a:ln>
              <a:noFill/>
            </a:ln>
            <a:effectLst/>
          </c:spPr>
          <c:invertIfNegative val="0"/>
          <c:cat>
            <c:strRef>
              <c:f>Reach!$B$1:$M$1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Reach!$B$6:$M$6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4-2871-4AC0-95DB-02CDD734CE17}"/>
            </c:ext>
          </c:extLst>
        </c:ser>
        <c:ser>
          <c:idx val="5"/>
          <c:order val="5"/>
          <c:tx>
            <c:strRef>
              <c:f>Reach!$A$7</c:f>
              <c:strCache>
                <c:ptCount val="1"/>
                <c:pt idx="0">
                  <c:v>LinkedIn</c:v>
                </c:pt>
              </c:strCache>
            </c:strRef>
          </c:tx>
          <c:spPr>
            <a:solidFill>
              <a:srgbClr val="00A6C2"/>
            </a:solidFill>
            <a:ln>
              <a:noFill/>
            </a:ln>
            <a:effectLst/>
          </c:spPr>
          <c:invertIfNegative val="0"/>
          <c:cat>
            <c:strRef>
              <c:f>Reach!$B$1:$M$1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Reach!$B$7:$M$7</c:f>
              <c:numCache>
                <c:formatCode>General</c:formatCode>
                <c:ptCount val="12"/>
                <c:pt idx="0">
                  <c:v>0</c:v>
                </c:pt>
                <c:pt idx="1">
                  <c:v>0</c:v>
                </c:pt>
                <c:pt idx="2">
                  <c:v>10</c:v>
                </c:pt>
                <c:pt idx="3">
                  <c:v>10</c:v>
                </c:pt>
                <c:pt idx="4">
                  <c:v>20</c:v>
                </c:pt>
                <c:pt idx="5">
                  <c:v>40</c:v>
                </c:pt>
                <c:pt idx="6">
                  <c:v>50</c:v>
                </c:pt>
                <c:pt idx="7">
                  <c:v>60</c:v>
                </c:pt>
                <c:pt idx="8">
                  <c:v>70</c:v>
                </c:pt>
                <c:pt idx="9">
                  <c:v>80</c:v>
                </c:pt>
                <c:pt idx="10">
                  <c:v>90</c:v>
                </c:pt>
                <c:pt idx="11">
                  <c:v>100</c:v>
                </c:pt>
              </c:numCache>
            </c:numRef>
          </c:val>
          <c:extLst>
            <c:ext xmlns:c16="http://schemas.microsoft.com/office/drawing/2014/chart" uri="{C3380CC4-5D6E-409C-BE32-E72D297353CC}">
              <c16:uniqueId val="{00000005-2871-4AC0-95DB-02CDD734CE17}"/>
            </c:ext>
          </c:extLst>
        </c:ser>
        <c:dLbls>
          <c:showLegendKey val="0"/>
          <c:showVal val="0"/>
          <c:showCatName val="0"/>
          <c:showSerName val="0"/>
          <c:showPercent val="0"/>
          <c:showBubbleSize val="0"/>
        </c:dLbls>
        <c:gapWidth val="150"/>
        <c:overlap val="100"/>
        <c:axId val="-221498704"/>
        <c:axId val="-178870480"/>
      </c:barChart>
      <c:catAx>
        <c:axId val="-22149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178870480"/>
        <c:crosses val="autoZero"/>
        <c:auto val="1"/>
        <c:lblAlgn val="ctr"/>
        <c:lblOffset val="100"/>
        <c:noMultiLvlLbl val="0"/>
      </c:catAx>
      <c:valAx>
        <c:axId val="-17887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221498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2A3D52"/>
                </a:solidFill>
                <a:latin typeface="Avenir Next" charset="0"/>
                <a:ea typeface="Avenir Next" charset="0"/>
                <a:cs typeface="Avenir Next" charset="0"/>
              </a:defRPr>
            </a:pPr>
            <a:r>
              <a:rPr lang="en-US" b="1"/>
              <a:t>Total Marketing Reach</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2A3D52"/>
              </a:solidFill>
              <a:latin typeface="Avenir Next" charset="0"/>
              <a:ea typeface="Avenir Next" charset="0"/>
              <a:cs typeface="Avenir Next" charset="0"/>
            </a:defRPr>
          </a:pPr>
          <a:endParaRPr lang="en-US"/>
        </a:p>
      </c:txPr>
    </c:title>
    <c:autoTitleDeleted val="0"/>
    <c:plotArea>
      <c:layout/>
      <c:lineChart>
        <c:grouping val="standard"/>
        <c:varyColors val="0"/>
        <c:ser>
          <c:idx val="0"/>
          <c:order val="0"/>
          <c:tx>
            <c:strRef>
              <c:f>Reach!$A$10</c:f>
              <c:strCache>
                <c:ptCount val="1"/>
                <c:pt idx="0">
                  <c:v>Total</c:v>
                </c:pt>
              </c:strCache>
            </c:strRef>
          </c:tx>
          <c:spPr>
            <a:ln w="28575" cap="rnd">
              <a:solidFill>
                <a:srgbClr val="00C3A7"/>
              </a:solidFill>
              <a:round/>
            </a:ln>
            <a:effectLst/>
          </c:spPr>
          <c:marker>
            <c:symbol val="circle"/>
            <c:size val="5"/>
            <c:spPr>
              <a:solidFill>
                <a:srgbClr val="FF7045"/>
              </a:solidFill>
              <a:ln w="9525">
                <a:solidFill>
                  <a:schemeClr val="accent1"/>
                </a:solidFill>
              </a:ln>
              <a:effectLst/>
            </c:spPr>
          </c:marker>
          <c:cat>
            <c:strRef>
              <c:f>Reach!$B$9:$M$9</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Reach!$B$10:$M$10</c:f>
              <c:numCache>
                <c:formatCode>General</c:formatCode>
                <c:ptCount val="12"/>
                <c:pt idx="0">
                  <c:v>600</c:v>
                </c:pt>
                <c:pt idx="1">
                  <c:v>700</c:v>
                </c:pt>
                <c:pt idx="2">
                  <c:v>1110</c:v>
                </c:pt>
                <c:pt idx="3">
                  <c:v>1210</c:v>
                </c:pt>
                <c:pt idx="4">
                  <c:v>1670</c:v>
                </c:pt>
                <c:pt idx="5">
                  <c:v>1740</c:v>
                </c:pt>
                <c:pt idx="6">
                  <c:v>2100</c:v>
                </c:pt>
                <c:pt idx="7">
                  <c:v>2160</c:v>
                </c:pt>
                <c:pt idx="8">
                  <c:v>2570</c:v>
                </c:pt>
                <c:pt idx="9">
                  <c:v>2680</c:v>
                </c:pt>
                <c:pt idx="10">
                  <c:v>3040</c:v>
                </c:pt>
                <c:pt idx="11">
                  <c:v>3400</c:v>
                </c:pt>
              </c:numCache>
            </c:numRef>
          </c:val>
          <c:smooth val="0"/>
          <c:extLst>
            <c:ext xmlns:c16="http://schemas.microsoft.com/office/drawing/2014/chart" uri="{C3380CC4-5D6E-409C-BE32-E72D297353CC}">
              <c16:uniqueId val="{00000000-8CCB-4B63-AC32-4F14A0B5C83D}"/>
            </c:ext>
          </c:extLst>
        </c:ser>
        <c:dLbls>
          <c:showLegendKey val="0"/>
          <c:showVal val="0"/>
          <c:showCatName val="0"/>
          <c:showSerName val="0"/>
          <c:showPercent val="0"/>
          <c:showBubbleSize val="0"/>
        </c:dLbls>
        <c:marker val="1"/>
        <c:smooth val="0"/>
        <c:axId val="-178765184"/>
        <c:axId val="-178762704"/>
      </c:lineChart>
      <c:catAx>
        <c:axId val="-17876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178762704"/>
        <c:crosses val="autoZero"/>
        <c:auto val="1"/>
        <c:lblAlgn val="ctr"/>
        <c:lblOffset val="100"/>
        <c:noMultiLvlLbl val="0"/>
      </c:catAx>
      <c:valAx>
        <c:axId val="-178762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2A3D52"/>
                </a:solidFill>
                <a:latin typeface="Avenir Next" charset="0"/>
                <a:ea typeface="Avenir Next" charset="0"/>
                <a:cs typeface="Avenir Next" charset="0"/>
              </a:defRPr>
            </a:pPr>
            <a:endParaRPr lang="en-US"/>
          </a:p>
        </c:txPr>
        <c:crossAx val="-178765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Cumulative Marketing </a:t>
            </a:r>
          </a:p>
          <a:p>
            <a:pPr>
              <a:defRPr/>
            </a:pPr>
            <a:r>
              <a:rPr lang="en-US"/>
              <a:t>Budget vs. Actual Spend</a:t>
            </a:r>
          </a:p>
        </c:rich>
      </c:tx>
      <c:layout>
        <c:manualLayout>
          <c:xMode val="edge"/>
          <c:yMode val="edge"/>
          <c:x val="0.35416551108753103"/>
          <c:y val="4.3405698104771601E-2"/>
        </c:manualLayout>
      </c:layout>
      <c:overlay val="0"/>
    </c:title>
    <c:autoTitleDeleted val="0"/>
    <c:plotArea>
      <c:layout/>
      <c:lineChart>
        <c:grouping val="standard"/>
        <c:varyColors val="0"/>
        <c:ser>
          <c:idx val="0"/>
          <c:order val="0"/>
          <c:tx>
            <c:strRef>
              <c:f>'Marketing Budget'!$E$21</c:f>
              <c:strCache>
                <c:ptCount val="1"/>
                <c:pt idx="0">
                  <c:v>Cumulative Budget</c:v>
                </c:pt>
              </c:strCache>
            </c:strRef>
          </c:tx>
          <c:spPr>
            <a:ln>
              <a:solidFill>
                <a:schemeClr val="accent5"/>
              </a:solidFill>
            </a:ln>
          </c:spPr>
          <c:marker>
            <c:symbol val="none"/>
          </c:marker>
          <c:cat>
            <c:strRef>
              <c:f>'Marketing Budget'!$A$22:$A$33</c:f>
              <c:strCache>
                <c:ptCount val="12"/>
                <c:pt idx="0">
                  <c:v>Jan-YY</c:v>
                </c:pt>
                <c:pt idx="1">
                  <c:v>Feb-YY</c:v>
                </c:pt>
                <c:pt idx="2">
                  <c:v>Mar-YY</c:v>
                </c:pt>
                <c:pt idx="3">
                  <c:v>Apr-YY</c:v>
                </c:pt>
                <c:pt idx="4">
                  <c:v>May-YY</c:v>
                </c:pt>
                <c:pt idx="5">
                  <c:v>June-YY</c:v>
                </c:pt>
                <c:pt idx="6">
                  <c:v>July-YY</c:v>
                </c:pt>
                <c:pt idx="7">
                  <c:v>Aug-YY</c:v>
                </c:pt>
                <c:pt idx="8">
                  <c:v>Sept-YY</c:v>
                </c:pt>
                <c:pt idx="9">
                  <c:v>Oct-YY</c:v>
                </c:pt>
                <c:pt idx="10">
                  <c:v>Nov-YY</c:v>
                </c:pt>
                <c:pt idx="11">
                  <c:v>Dec-YY</c:v>
                </c:pt>
              </c:strCache>
            </c:strRef>
          </c:cat>
          <c:val>
            <c:numRef>
              <c:f>'Marketing Budget'!$E$22:$E$33</c:f>
              <c:numCache>
                <c:formatCode>_("$"* #,##0.00_);_("$"* \(#,##0.00\);_("$"* "-"??_);_(@_)</c:formatCode>
                <c:ptCount val="12"/>
                <c:pt idx="0">
                  <c:v>700</c:v>
                </c:pt>
                <c:pt idx="1">
                  <c:v>1400</c:v>
                </c:pt>
                <c:pt idx="2">
                  <c:v>2100</c:v>
                </c:pt>
                <c:pt idx="3">
                  <c:v>2100</c:v>
                </c:pt>
                <c:pt idx="4">
                  <c:v>2100</c:v>
                </c:pt>
                <c:pt idx="5">
                  <c:v>2100</c:v>
                </c:pt>
                <c:pt idx="6">
                  <c:v>2100</c:v>
                </c:pt>
                <c:pt idx="7">
                  <c:v>2100</c:v>
                </c:pt>
                <c:pt idx="8">
                  <c:v>2100</c:v>
                </c:pt>
                <c:pt idx="9">
                  <c:v>2100</c:v>
                </c:pt>
                <c:pt idx="10">
                  <c:v>2100</c:v>
                </c:pt>
                <c:pt idx="11">
                  <c:v>2100</c:v>
                </c:pt>
              </c:numCache>
            </c:numRef>
          </c:val>
          <c:smooth val="0"/>
          <c:extLst>
            <c:ext xmlns:c16="http://schemas.microsoft.com/office/drawing/2014/chart" uri="{C3380CC4-5D6E-409C-BE32-E72D297353CC}">
              <c16:uniqueId val="{00000000-B652-4C27-B2B2-81271DE4A758}"/>
            </c:ext>
          </c:extLst>
        </c:ser>
        <c:ser>
          <c:idx val="1"/>
          <c:order val="1"/>
          <c:tx>
            <c:strRef>
              <c:f>'Marketing Budget'!$F$21</c:f>
              <c:strCache>
                <c:ptCount val="1"/>
                <c:pt idx="0">
                  <c:v>Cumulative Spend</c:v>
                </c:pt>
              </c:strCache>
            </c:strRef>
          </c:tx>
          <c:spPr>
            <a:ln>
              <a:solidFill>
                <a:schemeClr val="accent2"/>
              </a:solidFill>
            </a:ln>
          </c:spPr>
          <c:marker>
            <c:symbol val="none"/>
          </c:marker>
          <c:cat>
            <c:strRef>
              <c:f>'Marketing Budget'!$A$22:$A$33</c:f>
              <c:strCache>
                <c:ptCount val="12"/>
                <c:pt idx="0">
                  <c:v>Jan-YY</c:v>
                </c:pt>
                <c:pt idx="1">
                  <c:v>Feb-YY</c:v>
                </c:pt>
                <c:pt idx="2">
                  <c:v>Mar-YY</c:v>
                </c:pt>
                <c:pt idx="3">
                  <c:v>Apr-YY</c:v>
                </c:pt>
                <c:pt idx="4">
                  <c:v>May-YY</c:v>
                </c:pt>
                <c:pt idx="5">
                  <c:v>June-YY</c:v>
                </c:pt>
                <c:pt idx="6">
                  <c:v>July-YY</c:v>
                </c:pt>
                <c:pt idx="7">
                  <c:v>Aug-YY</c:v>
                </c:pt>
                <c:pt idx="8">
                  <c:v>Sept-YY</c:v>
                </c:pt>
                <c:pt idx="9">
                  <c:v>Oct-YY</c:v>
                </c:pt>
                <c:pt idx="10">
                  <c:v>Nov-YY</c:v>
                </c:pt>
                <c:pt idx="11">
                  <c:v>Dec-YY</c:v>
                </c:pt>
              </c:strCache>
            </c:strRef>
          </c:cat>
          <c:val>
            <c:numRef>
              <c:f>'Marketing Budget'!$F$22:$F$33</c:f>
              <c:numCache>
                <c:formatCode>_("$"* #,##0.00_);_("$"* \(#,##0.00\);_("$"* "-"??_);_(@_)</c:formatCode>
                <c:ptCount val="12"/>
                <c:pt idx="0">
                  <c:v>1050</c:v>
                </c:pt>
                <c:pt idx="1">
                  <c:v>2100</c:v>
                </c:pt>
                <c:pt idx="2">
                  <c:v>3150</c:v>
                </c:pt>
                <c:pt idx="3">
                  <c:v>3150</c:v>
                </c:pt>
                <c:pt idx="4">
                  <c:v>3150</c:v>
                </c:pt>
                <c:pt idx="5">
                  <c:v>3150</c:v>
                </c:pt>
                <c:pt idx="6">
                  <c:v>3150</c:v>
                </c:pt>
                <c:pt idx="7">
                  <c:v>3150</c:v>
                </c:pt>
                <c:pt idx="8">
                  <c:v>3150</c:v>
                </c:pt>
                <c:pt idx="9">
                  <c:v>3150</c:v>
                </c:pt>
                <c:pt idx="10">
                  <c:v>3150</c:v>
                </c:pt>
                <c:pt idx="11">
                  <c:v>3150</c:v>
                </c:pt>
              </c:numCache>
            </c:numRef>
          </c:val>
          <c:smooth val="0"/>
          <c:extLst>
            <c:ext xmlns:c16="http://schemas.microsoft.com/office/drawing/2014/chart" uri="{C3380CC4-5D6E-409C-BE32-E72D297353CC}">
              <c16:uniqueId val="{00000001-B652-4C27-B2B2-81271DE4A758}"/>
            </c:ext>
          </c:extLst>
        </c:ser>
        <c:dLbls>
          <c:showLegendKey val="0"/>
          <c:showVal val="0"/>
          <c:showCatName val="0"/>
          <c:showSerName val="0"/>
          <c:showPercent val="0"/>
          <c:showBubbleSize val="0"/>
        </c:dLbls>
        <c:smooth val="0"/>
        <c:axId val="-808602016"/>
        <c:axId val="-693664592"/>
      </c:lineChart>
      <c:catAx>
        <c:axId val="-808602016"/>
        <c:scaling>
          <c:orientation val="minMax"/>
        </c:scaling>
        <c:delete val="0"/>
        <c:axPos val="b"/>
        <c:numFmt formatCode="General" sourceLinked="1"/>
        <c:majorTickMark val="out"/>
        <c:minorTickMark val="none"/>
        <c:tickLblPos val="nextTo"/>
        <c:crossAx val="-693664592"/>
        <c:crosses val="autoZero"/>
        <c:auto val="1"/>
        <c:lblAlgn val="ctr"/>
        <c:lblOffset val="100"/>
        <c:noMultiLvlLbl val="0"/>
      </c:catAx>
      <c:valAx>
        <c:axId val="-693664592"/>
        <c:scaling>
          <c:orientation val="minMax"/>
        </c:scaling>
        <c:delete val="0"/>
        <c:axPos val="l"/>
        <c:majorGridlines/>
        <c:numFmt formatCode="&quot;$&quot;#,##0.00" sourceLinked="0"/>
        <c:majorTickMark val="out"/>
        <c:minorTickMark val="none"/>
        <c:tickLblPos val="nextTo"/>
        <c:crossAx val="-808602016"/>
        <c:crosses val="autoZero"/>
        <c:crossBetween val="between"/>
      </c:valAx>
    </c:plotArea>
    <c:legend>
      <c:legendPos val="r"/>
      <c:overlay val="0"/>
    </c:legend>
    <c:plotVisOnly val="1"/>
    <c:dispBlanksAs val="zero"/>
    <c:showDLblsOverMax val="0"/>
  </c:chart>
  <c:txPr>
    <a:bodyPr/>
    <a:lstStyle/>
    <a:p>
      <a:pPr>
        <a:defRPr>
          <a:solidFill>
            <a:srgbClr val="2A3D52"/>
          </a:solidFill>
          <a:latin typeface="Avenir Next" charset="0"/>
          <a:ea typeface="Avenir Next" charset="0"/>
          <a:cs typeface="Avenir Next" charset="0"/>
        </a:defRPr>
      </a:pPr>
      <a:endParaRPr lang="en-US"/>
    </a:p>
  </c:txPr>
  <c:printSettings>
    <c:headerFooter/>
    <c:pageMargins b="0.75" l="0.7" r="0.7" t="0.75"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lgn="ctr" rtl="1">
            <a:defRPr sz="1400" b="1"/>
          </a:pPr>
          <a:endParaRPr lang="en-US"/>
        </a:p>
      </c:txPr>
    </c:title>
    <c:autoTitleDeleted val="0"/>
    <c:plotArea>
      <c:layout/>
      <c:lineChart>
        <c:grouping val="standard"/>
        <c:varyColors val="0"/>
        <c:ser>
          <c:idx val="0"/>
          <c:order val="0"/>
          <c:tx>
            <c:strRef>
              <c:f>'Conversion Rates'!$A$7</c:f>
              <c:strCache>
                <c:ptCount val="1"/>
                <c:pt idx="0">
                  <c:v>Visit-to-Lead %</c:v>
                </c:pt>
              </c:strCache>
            </c:strRef>
          </c:tx>
          <c:spPr>
            <a:ln>
              <a:solidFill>
                <a:srgbClr val="FF3E4D"/>
              </a:solidFill>
            </a:ln>
          </c:spPr>
          <c:marker>
            <c:spPr>
              <a:solidFill>
                <a:srgbClr val="67D3E1"/>
              </a:solidFill>
            </c:spPr>
          </c:marker>
          <c:cat>
            <c:strRef>
              <c:f>'Conversion Rates'!$B$6:$M$6</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'Conversion Rates'!$B$7:$M$7</c:f>
              <c:numCache>
                <c:formatCode>0%</c:formatCode>
                <c:ptCount val="12"/>
                <c:pt idx="0">
                  <c:v>0.22857142857142856</c:v>
                </c:pt>
                <c:pt idx="1">
                  <c:v>0.2857142857142857</c:v>
                </c:pt>
                <c:pt idx="2">
                  <c:v>0.32653061224489793</c:v>
                </c:pt>
                <c:pt idx="3">
                  <c:v>0.35714285714285715</c:v>
                </c:pt>
                <c:pt idx="4">
                  <c:v>0.38095238095238093</c:v>
                </c:pt>
                <c:pt idx="5">
                  <c:v>0.4</c:v>
                </c:pt>
                <c:pt idx="6">
                  <c:v>0.41558441558441561</c:v>
                </c:pt>
                <c:pt idx="7">
                  <c:v>0.43452380952380953</c:v>
                </c:pt>
                <c:pt idx="8">
                  <c:v>0.45054945054945056</c:v>
                </c:pt>
                <c:pt idx="9">
                  <c:v>0.4642857142857143</c:v>
                </c:pt>
                <c:pt idx="10">
                  <c:v>0.47393364928909953</c:v>
                </c:pt>
                <c:pt idx="11">
                  <c:v>0.48230088495575218</c:v>
                </c:pt>
              </c:numCache>
            </c:numRef>
          </c:val>
          <c:smooth val="0"/>
          <c:extLst>
            <c:ext xmlns:c16="http://schemas.microsoft.com/office/drawing/2014/chart" uri="{C3380CC4-5D6E-409C-BE32-E72D297353CC}">
              <c16:uniqueId val="{00000000-7791-46F0-B1C7-9DC43C7290E9}"/>
            </c:ext>
          </c:extLst>
        </c:ser>
        <c:dLbls>
          <c:showLegendKey val="0"/>
          <c:showVal val="0"/>
          <c:showCatName val="0"/>
          <c:showSerName val="0"/>
          <c:showPercent val="0"/>
          <c:showBubbleSize val="0"/>
        </c:dLbls>
        <c:marker val="1"/>
        <c:smooth val="0"/>
        <c:axId val="-178545744"/>
        <c:axId val="-178543264"/>
      </c:lineChart>
      <c:catAx>
        <c:axId val="-178545744"/>
        <c:scaling>
          <c:orientation val="minMax"/>
        </c:scaling>
        <c:delete val="0"/>
        <c:axPos val="b"/>
        <c:numFmt formatCode="mmm\-yy" sourceLinked="0"/>
        <c:majorTickMark val="out"/>
        <c:minorTickMark val="none"/>
        <c:tickLblPos val="nextTo"/>
        <c:crossAx val="-178543264"/>
        <c:crosses val="autoZero"/>
        <c:auto val="1"/>
        <c:lblAlgn val="ctr"/>
        <c:lblOffset val="100"/>
        <c:noMultiLvlLbl val="0"/>
      </c:catAx>
      <c:valAx>
        <c:axId val="-178543264"/>
        <c:scaling>
          <c:orientation val="minMax"/>
        </c:scaling>
        <c:delete val="0"/>
        <c:axPos val="l"/>
        <c:majorGridlines/>
        <c:numFmt formatCode="0%" sourceLinked="1"/>
        <c:majorTickMark val="out"/>
        <c:minorTickMark val="none"/>
        <c:tickLblPos val="nextTo"/>
        <c:crossAx val="-178545744"/>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a:pPr>
            <a:r>
              <a:rPr lang="en-US" sz="1400" b="1"/>
              <a:t>Lead-to-Customer %</a:t>
            </a:r>
          </a:p>
        </c:rich>
      </c:tx>
      <c:overlay val="0"/>
    </c:title>
    <c:autoTitleDeleted val="0"/>
    <c:plotArea>
      <c:layout/>
      <c:lineChart>
        <c:grouping val="standard"/>
        <c:varyColors val="0"/>
        <c:ser>
          <c:idx val="0"/>
          <c:order val="0"/>
          <c:tx>
            <c:strRef>
              <c:f>'Conversion Rates'!$A$8</c:f>
              <c:strCache>
                <c:ptCount val="1"/>
                <c:pt idx="0">
                  <c:v>Lead-to-Customer %</c:v>
                </c:pt>
              </c:strCache>
            </c:strRef>
          </c:tx>
          <c:spPr>
            <a:ln>
              <a:solidFill>
                <a:srgbClr val="00C9A8"/>
              </a:solidFill>
            </a:ln>
          </c:spPr>
          <c:cat>
            <c:strRef>
              <c:f>'Conversion Rates'!$B$6:$M$6</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'Conversion Rates'!$B$8:$M$8</c:f>
              <c:numCache>
                <c:formatCode>0%</c:formatCode>
                <c:ptCount val="12"/>
                <c:pt idx="0">
                  <c:v>0.1</c:v>
                </c:pt>
                <c:pt idx="1">
                  <c:v>0.13333333333333333</c:v>
                </c:pt>
                <c:pt idx="2">
                  <c:v>0.1</c:v>
                </c:pt>
                <c:pt idx="3">
                  <c:v>0.08</c:v>
                </c:pt>
                <c:pt idx="4">
                  <c:v>6.6666666666666666E-2</c:v>
                </c:pt>
                <c:pt idx="5">
                  <c:v>8.5714285714285715E-2</c:v>
                </c:pt>
                <c:pt idx="6">
                  <c:v>7.4999999999999997E-2</c:v>
                </c:pt>
                <c:pt idx="7">
                  <c:v>6.575342465753424E-2</c:v>
                </c:pt>
                <c:pt idx="8">
                  <c:v>7.8048780487804878E-2</c:v>
                </c:pt>
                <c:pt idx="9">
                  <c:v>7.032967032967033E-2</c:v>
                </c:pt>
                <c:pt idx="10">
                  <c:v>6.4000000000000001E-2</c:v>
                </c:pt>
                <c:pt idx="11">
                  <c:v>8.8073394495412849E-2</c:v>
                </c:pt>
              </c:numCache>
            </c:numRef>
          </c:val>
          <c:smooth val="0"/>
          <c:extLst>
            <c:ext xmlns:c16="http://schemas.microsoft.com/office/drawing/2014/chart" uri="{C3380CC4-5D6E-409C-BE32-E72D297353CC}">
              <c16:uniqueId val="{00000000-4148-4C56-9E01-8CF15284AC60}"/>
            </c:ext>
          </c:extLst>
        </c:ser>
        <c:dLbls>
          <c:showLegendKey val="0"/>
          <c:showVal val="0"/>
          <c:showCatName val="0"/>
          <c:showSerName val="0"/>
          <c:showPercent val="0"/>
          <c:showBubbleSize val="0"/>
        </c:dLbls>
        <c:marker val="1"/>
        <c:smooth val="0"/>
        <c:axId val="-178523808"/>
        <c:axId val="-178521056"/>
      </c:lineChart>
      <c:catAx>
        <c:axId val="-178523808"/>
        <c:scaling>
          <c:orientation val="minMax"/>
        </c:scaling>
        <c:delete val="0"/>
        <c:axPos val="b"/>
        <c:numFmt formatCode="mmm\-yy" sourceLinked="0"/>
        <c:majorTickMark val="out"/>
        <c:minorTickMark val="none"/>
        <c:tickLblPos val="nextTo"/>
        <c:crossAx val="-178521056"/>
        <c:crosses val="autoZero"/>
        <c:auto val="1"/>
        <c:lblAlgn val="ctr"/>
        <c:lblOffset val="100"/>
        <c:noMultiLvlLbl val="0"/>
      </c:catAx>
      <c:valAx>
        <c:axId val="-178521056"/>
        <c:scaling>
          <c:orientation val="minMax"/>
        </c:scaling>
        <c:delete val="0"/>
        <c:axPos val="l"/>
        <c:majorGridlines/>
        <c:numFmt formatCode="0%" sourceLinked="1"/>
        <c:majorTickMark val="out"/>
        <c:minorTickMark val="none"/>
        <c:tickLblPos val="nextTo"/>
        <c:crossAx val="-178523808"/>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lgn="ctr" rtl="1">
            <a:defRPr sz="1400" b="1"/>
          </a:pPr>
          <a:endParaRPr lang="en-US"/>
        </a:p>
      </c:txPr>
    </c:title>
    <c:autoTitleDeleted val="0"/>
    <c:plotArea>
      <c:layout/>
      <c:lineChart>
        <c:grouping val="standard"/>
        <c:varyColors val="0"/>
        <c:ser>
          <c:idx val="0"/>
          <c:order val="0"/>
          <c:tx>
            <c:strRef>
              <c:f>'Conversion Rates'!$A$9</c:f>
              <c:strCache>
                <c:ptCount val="1"/>
                <c:pt idx="0">
                  <c:v>Visit-to-Customer %</c:v>
                </c:pt>
              </c:strCache>
            </c:strRef>
          </c:tx>
          <c:spPr>
            <a:ln>
              <a:solidFill>
                <a:srgbClr val="FF3E4D"/>
              </a:solidFill>
            </a:ln>
          </c:spPr>
          <c:marker>
            <c:spPr>
              <a:solidFill>
                <a:srgbClr val="FF7045"/>
              </a:solidFill>
            </c:spPr>
          </c:marker>
          <c:cat>
            <c:strRef>
              <c:f>'Conversion Rates'!$B$6:$M$6</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'Conversion Rates'!$B$9:$M$9</c:f>
              <c:numCache>
                <c:formatCode>0.0%</c:formatCode>
                <c:ptCount val="12"/>
                <c:pt idx="0">
                  <c:v>2.2857142857142857E-2</c:v>
                </c:pt>
                <c:pt idx="1">
                  <c:v>3.8095238095238099E-2</c:v>
                </c:pt>
                <c:pt idx="2">
                  <c:v>3.2653061224489799E-2</c:v>
                </c:pt>
                <c:pt idx="3">
                  <c:v>2.8571428571428571E-2</c:v>
                </c:pt>
                <c:pt idx="4">
                  <c:v>2.5396825396825397E-2</c:v>
                </c:pt>
                <c:pt idx="5">
                  <c:v>3.4285714285714287E-2</c:v>
                </c:pt>
                <c:pt idx="6">
                  <c:v>3.1168831168831169E-2</c:v>
                </c:pt>
                <c:pt idx="7">
                  <c:v>2.8571428571428571E-2</c:v>
                </c:pt>
                <c:pt idx="8">
                  <c:v>3.5164835164835165E-2</c:v>
                </c:pt>
                <c:pt idx="9">
                  <c:v>3.2653061224489799E-2</c:v>
                </c:pt>
                <c:pt idx="10">
                  <c:v>3.0331753554502371E-2</c:v>
                </c:pt>
                <c:pt idx="11">
                  <c:v>4.247787610619469E-2</c:v>
                </c:pt>
              </c:numCache>
            </c:numRef>
          </c:val>
          <c:smooth val="0"/>
          <c:extLst>
            <c:ext xmlns:c16="http://schemas.microsoft.com/office/drawing/2014/chart" uri="{C3380CC4-5D6E-409C-BE32-E72D297353CC}">
              <c16:uniqueId val="{00000000-7700-4226-8B38-0A2EFDC93FAD}"/>
            </c:ext>
          </c:extLst>
        </c:ser>
        <c:dLbls>
          <c:showLegendKey val="0"/>
          <c:showVal val="0"/>
          <c:showCatName val="0"/>
          <c:showSerName val="0"/>
          <c:showPercent val="0"/>
          <c:showBubbleSize val="0"/>
        </c:dLbls>
        <c:marker val="1"/>
        <c:smooth val="0"/>
        <c:axId val="-221426736"/>
        <c:axId val="-221424256"/>
      </c:lineChart>
      <c:catAx>
        <c:axId val="-221426736"/>
        <c:scaling>
          <c:orientation val="minMax"/>
        </c:scaling>
        <c:delete val="0"/>
        <c:axPos val="b"/>
        <c:numFmt formatCode="mmm\-yy" sourceLinked="0"/>
        <c:majorTickMark val="out"/>
        <c:minorTickMark val="none"/>
        <c:tickLblPos val="nextTo"/>
        <c:crossAx val="-221424256"/>
        <c:crosses val="autoZero"/>
        <c:auto val="1"/>
        <c:lblAlgn val="ctr"/>
        <c:lblOffset val="100"/>
        <c:noMultiLvlLbl val="0"/>
      </c:catAx>
      <c:valAx>
        <c:axId val="-221424256"/>
        <c:scaling>
          <c:orientation val="minMax"/>
        </c:scaling>
        <c:delete val="0"/>
        <c:axPos val="l"/>
        <c:majorGridlines/>
        <c:numFmt formatCode="0.0%" sourceLinked="0"/>
        <c:majorTickMark val="out"/>
        <c:minorTickMark val="none"/>
        <c:tickLblPos val="nextTo"/>
        <c:crossAx val="-221426736"/>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a:t>Marketing-Generated Customers by Source</a:t>
            </a:r>
          </a:p>
        </c:rich>
      </c:tx>
      <c:overlay val="0"/>
    </c:title>
    <c:autoTitleDeleted val="0"/>
    <c:plotArea>
      <c:layout/>
      <c:barChart>
        <c:barDir val="col"/>
        <c:grouping val="stacked"/>
        <c:varyColors val="0"/>
        <c:ser>
          <c:idx val="0"/>
          <c:order val="0"/>
          <c:tx>
            <c:strRef>
              <c:f>Customers!$A$2</c:f>
              <c:strCache>
                <c:ptCount val="1"/>
                <c:pt idx="0">
                  <c:v>Direct Traffic</c:v>
                </c:pt>
              </c:strCache>
            </c:strRef>
          </c:tx>
          <c:spPr>
            <a:solidFill>
              <a:srgbClr val="5DE2D4"/>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Customers!$B$2:$M$2</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0-617C-4B34-B35C-5A83D5ADA29B}"/>
            </c:ext>
          </c:extLst>
        </c:ser>
        <c:ser>
          <c:idx val="1"/>
          <c:order val="1"/>
          <c:tx>
            <c:strRef>
              <c:f>Customers!$A$3</c:f>
              <c:strCache>
                <c:ptCount val="1"/>
                <c:pt idx="0">
                  <c:v>Email Marketing</c:v>
                </c:pt>
              </c:strCache>
            </c:strRef>
          </c:tx>
          <c:spPr>
            <a:solidFill>
              <a:srgbClr val="FF7045"/>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Customers!$B$3:$M$3</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1-617C-4B34-B35C-5A83D5ADA29B}"/>
            </c:ext>
          </c:extLst>
        </c:ser>
        <c:ser>
          <c:idx val="2"/>
          <c:order val="2"/>
          <c:tx>
            <c:strRef>
              <c:f>Customers!$A$4</c:f>
              <c:strCache>
                <c:ptCount val="1"/>
                <c:pt idx="0">
                  <c:v>Organic Search</c:v>
                </c:pt>
              </c:strCache>
            </c:strRef>
          </c:tx>
          <c:spPr>
            <a:solidFill>
              <a:srgbClr val="FFC900"/>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Customers!$B$4:$M$4</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2-617C-4B34-B35C-5A83D5ADA29B}"/>
            </c:ext>
          </c:extLst>
        </c:ser>
        <c:ser>
          <c:idx val="3"/>
          <c:order val="3"/>
          <c:tx>
            <c:strRef>
              <c:f>Customers!$A$5</c:f>
              <c:strCache>
                <c:ptCount val="1"/>
                <c:pt idx="0">
                  <c:v>Paid Search</c:v>
                </c:pt>
              </c:strCache>
            </c:strRef>
          </c:tx>
          <c:spPr>
            <a:solidFill>
              <a:srgbClr val="00CFA9"/>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Customers!$B$5:$M$5</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3-617C-4B34-B35C-5A83D5ADA29B}"/>
            </c:ext>
          </c:extLst>
        </c:ser>
        <c:ser>
          <c:idx val="4"/>
          <c:order val="4"/>
          <c:tx>
            <c:strRef>
              <c:f>Customers!$A$6</c:f>
              <c:strCache>
                <c:ptCount val="1"/>
                <c:pt idx="0">
                  <c:v>Referrals</c:v>
                </c:pt>
              </c:strCache>
            </c:strRef>
          </c:tx>
          <c:spPr>
            <a:solidFill>
              <a:srgbClr val="E3FBFA"/>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Customers!$B$6:$M$6</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4-617C-4B34-B35C-5A83D5ADA29B}"/>
            </c:ext>
          </c:extLst>
        </c:ser>
        <c:ser>
          <c:idx val="5"/>
          <c:order val="5"/>
          <c:tx>
            <c:strRef>
              <c:f>Customers!$A$7</c:f>
              <c:strCache>
                <c:ptCount val="1"/>
                <c:pt idx="0">
                  <c:v>Social Media</c:v>
                </c:pt>
              </c:strCache>
            </c:strRef>
          </c:tx>
          <c:spPr>
            <a:solidFill>
              <a:srgbClr val="67D3E1"/>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Customers!$B$7:$M$7</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5-617C-4B34-B35C-5A83D5ADA29B}"/>
            </c:ext>
          </c:extLst>
        </c:ser>
        <c:ser>
          <c:idx val="6"/>
          <c:order val="6"/>
          <c:tx>
            <c:strRef>
              <c:f>Customers!$A$8</c:f>
              <c:strCache>
                <c:ptCount val="1"/>
                <c:pt idx="0">
                  <c:v>Other Campaigns</c:v>
                </c:pt>
              </c:strCache>
            </c:strRef>
          </c:tx>
          <c:spPr>
            <a:solidFill>
              <a:srgbClr val="FF3977"/>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Customers!$B$8:$M$8</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6-617C-4B34-B35C-5A83D5ADA29B}"/>
            </c:ext>
          </c:extLst>
        </c:ser>
        <c:ser>
          <c:idx val="7"/>
          <c:order val="7"/>
          <c:tx>
            <c:strRef>
              <c:f>Customers!$A$9</c:f>
              <c:strCache>
                <c:ptCount val="1"/>
                <c:pt idx="0">
                  <c:v>Offline Sources</c:v>
                </c:pt>
              </c:strCache>
            </c:strRef>
          </c:tx>
          <c:spPr>
            <a:solidFill>
              <a:srgbClr val="6D6ED7"/>
            </a:solidFill>
          </c:spPr>
          <c:invertIfNegative val="0"/>
          <c:cat>
            <c:strRef>
              <c:f>Customers!$B$1:$M$1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Customers!$B$9:$M$9</c:f>
              <c:numCache>
                <c:formatCode>General</c:formatCode>
                <c:ptCount val="12"/>
                <c:pt idx="0">
                  <c:v>1</c:v>
                </c:pt>
                <c:pt idx="1">
                  <c:v>2</c:v>
                </c:pt>
                <c:pt idx="2">
                  <c:v>2</c:v>
                </c:pt>
                <c:pt idx="3">
                  <c:v>2</c:v>
                </c:pt>
                <c:pt idx="4">
                  <c:v>2</c:v>
                </c:pt>
                <c:pt idx="5">
                  <c:v>3</c:v>
                </c:pt>
                <c:pt idx="6">
                  <c:v>3</c:v>
                </c:pt>
                <c:pt idx="7">
                  <c:v>3</c:v>
                </c:pt>
                <c:pt idx="8">
                  <c:v>4</c:v>
                </c:pt>
                <c:pt idx="9">
                  <c:v>4</c:v>
                </c:pt>
                <c:pt idx="10">
                  <c:v>4</c:v>
                </c:pt>
                <c:pt idx="11">
                  <c:v>6</c:v>
                </c:pt>
              </c:numCache>
            </c:numRef>
          </c:val>
          <c:extLst>
            <c:ext xmlns:c16="http://schemas.microsoft.com/office/drawing/2014/chart" uri="{C3380CC4-5D6E-409C-BE32-E72D297353CC}">
              <c16:uniqueId val="{00000007-617C-4B34-B35C-5A83D5ADA29B}"/>
            </c:ext>
          </c:extLst>
        </c:ser>
        <c:dLbls>
          <c:showLegendKey val="0"/>
          <c:showVal val="0"/>
          <c:showCatName val="0"/>
          <c:showSerName val="0"/>
          <c:showPercent val="0"/>
          <c:showBubbleSize val="0"/>
        </c:dLbls>
        <c:gapWidth val="150"/>
        <c:overlap val="100"/>
        <c:axId val="-178616432"/>
        <c:axId val="-178613168"/>
      </c:barChart>
      <c:catAx>
        <c:axId val="-178616432"/>
        <c:scaling>
          <c:orientation val="minMax"/>
        </c:scaling>
        <c:delete val="0"/>
        <c:axPos val="b"/>
        <c:numFmt formatCode="mmm\-yy" sourceLinked="0"/>
        <c:majorTickMark val="out"/>
        <c:minorTickMark val="none"/>
        <c:tickLblPos val="nextTo"/>
        <c:crossAx val="-178613168"/>
        <c:crosses val="autoZero"/>
        <c:auto val="1"/>
        <c:lblAlgn val="ctr"/>
        <c:lblOffset val="100"/>
        <c:noMultiLvlLbl val="0"/>
      </c:catAx>
      <c:valAx>
        <c:axId val="-178613168"/>
        <c:scaling>
          <c:orientation val="minMax"/>
        </c:scaling>
        <c:delete val="0"/>
        <c:axPos val="l"/>
        <c:majorGridlines/>
        <c:numFmt formatCode="General" sourceLinked="1"/>
        <c:majorTickMark val="out"/>
        <c:minorTickMark val="none"/>
        <c:tickLblPos val="nextTo"/>
        <c:crossAx val="-178616432"/>
        <c:crosses val="autoZero"/>
        <c:crossBetween val="between"/>
      </c:valAx>
    </c:plotArea>
    <c:legend>
      <c:legendPos val="r"/>
      <c:overlay val="0"/>
    </c:legend>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sz="1400" b="1"/>
            </a:pPr>
            <a:r>
              <a:rPr lang="en-US" sz="1400" b="1"/>
              <a:t>Total Customers Generated by Marketing</a:t>
            </a:r>
          </a:p>
        </c:rich>
      </c:tx>
      <c:overlay val="0"/>
    </c:title>
    <c:autoTitleDeleted val="0"/>
    <c:plotArea>
      <c:layout/>
      <c:barChart>
        <c:barDir val="col"/>
        <c:grouping val="clustered"/>
        <c:varyColors val="0"/>
        <c:ser>
          <c:idx val="0"/>
          <c:order val="0"/>
          <c:tx>
            <c:strRef>
              <c:f>Customers!$A$13</c:f>
              <c:strCache>
                <c:ptCount val="1"/>
                <c:pt idx="0">
                  <c:v>Total</c:v>
                </c:pt>
              </c:strCache>
            </c:strRef>
          </c:tx>
          <c:spPr>
            <a:solidFill>
              <a:srgbClr val="00CFA9"/>
            </a:solidFill>
          </c:spPr>
          <c:invertIfNegative val="0"/>
          <c:cat>
            <c:strRef>
              <c:f>Customers!$B$12:$M$12</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Customers!$B$13:$M$13</c:f>
              <c:numCache>
                <c:formatCode>General</c:formatCode>
                <c:ptCount val="12"/>
                <c:pt idx="0">
                  <c:v>8</c:v>
                </c:pt>
                <c:pt idx="1">
                  <c:v>16</c:v>
                </c:pt>
                <c:pt idx="2">
                  <c:v>16</c:v>
                </c:pt>
                <c:pt idx="3">
                  <c:v>16</c:v>
                </c:pt>
                <c:pt idx="4">
                  <c:v>16</c:v>
                </c:pt>
                <c:pt idx="5">
                  <c:v>24</c:v>
                </c:pt>
                <c:pt idx="6">
                  <c:v>24</c:v>
                </c:pt>
                <c:pt idx="7">
                  <c:v>24</c:v>
                </c:pt>
                <c:pt idx="8">
                  <c:v>32</c:v>
                </c:pt>
                <c:pt idx="9">
                  <c:v>32</c:v>
                </c:pt>
                <c:pt idx="10">
                  <c:v>32</c:v>
                </c:pt>
                <c:pt idx="11">
                  <c:v>48</c:v>
                </c:pt>
              </c:numCache>
            </c:numRef>
          </c:val>
          <c:extLst>
            <c:ext xmlns:c16="http://schemas.microsoft.com/office/drawing/2014/chart" uri="{C3380CC4-5D6E-409C-BE32-E72D297353CC}">
              <c16:uniqueId val="{00000000-503C-4EBE-8C2F-9517D83D479B}"/>
            </c:ext>
          </c:extLst>
        </c:ser>
        <c:dLbls>
          <c:showLegendKey val="0"/>
          <c:showVal val="0"/>
          <c:showCatName val="0"/>
          <c:showSerName val="0"/>
          <c:showPercent val="0"/>
          <c:showBubbleSize val="0"/>
        </c:dLbls>
        <c:gapWidth val="150"/>
        <c:axId val="-178595584"/>
        <c:axId val="-178592832"/>
      </c:barChart>
      <c:catAx>
        <c:axId val="-178595584"/>
        <c:scaling>
          <c:orientation val="minMax"/>
        </c:scaling>
        <c:delete val="0"/>
        <c:axPos val="b"/>
        <c:numFmt formatCode="mmm\-yy" sourceLinked="0"/>
        <c:majorTickMark val="out"/>
        <c:minorTickMark val="none"/>
        <c:tickLblPos val="nextTo"/>
        <c:crossAx val="-178592832"/>
        <c:crosses val="autoZero"/>
        <c:auto val="1"/>
        <c:lblAlgn val="ctr"/>
        <c:lblOffset val="100"/>
        <c:noMultiLvlLbl val="0"/>
      </c:catAx>
      <c:valAx>
        <c:axId val="-178592832"/>
        <c:scaling>
          <c:orientation val="minMax"/>
        </c:scaling>
        <c:delete val="0"/>
        <c:axPos val="l"/>
        <c:majorGridlines/>
        <c:numFmt formatCode="General" sourceLinked="1"/>
        <c:majorTickMark val="out"/>
        <c:minorTickMark val="none"/>
        <c:tickLblPos val="nextTo"/>
        <c:crossAx val="-178595584"/>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pPr>
            <a:r>
              <a:rPr lang="en-US" sz="1400" b="1"/>
              <a:t>% of Customers from Marketing</a:t>
            </a:r>
          </a:p>
        </c:rich>
      </c:tx>
      <c:overlay val="1"/>
    </c:title>
    <c:autoTitleDeleted val="0"/>
    <c:plotArea>
      <c:layout>
        <c:manualLayout>
          <c:layoutTarget val="inner"/>
          <c:xMode val="edge"/>
          <c:yMode val="edge"/>
          <c:x val="8.5664507126482603E-2"/>
          <c:y val="0.21608695652173901"/>
          <c:w val="0.86876587262035299"/>
          <c:h val="0.60305100992810701"/>
        </c:manualLayout>
      </c:layout>
      <c:lineChart>
        <c:grouping val="standard"/>
        <c:varyColors val="0"/>
        <c:ser>
          <c:idx val="0"/>
          <c:order val="0"/>
          <c:tx>
            <c:strRef>
              <c:f>Customers!$A$18</c:f>
              <c:strCache>
                <c:ptCount val="1"/>
                <c:pt idx="0">
                  <c:v>% Customers from Marketing</c:v>
                </c:pt>
              </c:strCache>
            </c:strRef>
          </c:tx>
          <c:spPr>
            <a:ln>
              <a:solidFill>
                <a:srgbClr val="FF7045"/>
              </a:solidFill>
            </a:ln>
          </c:spPr>
          <c:marker>
            <c:spPr>
              <a:solidFill>
                <a:srgbClr val="67D3E1"/>
              </a:solidFill>
            </c:spPr>
          </c:marker>
          <c:cat>
            <c:strRef>
              <c:f>Customers!$B$16:$M$16</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Customers!$B$18:$M$18</c:f>
              <c:numCache>
                <c:formatCode>0%</c:formatCode>
                <c:ptCount val="12"/>
                <c:pt idx="0">
                  <c:v>0.4</c:v>
                </c:pt>
                <c:pt idx="1">
                  <c:v>0.8</c:v>
                </c:pt>
                <c:pt idx="2">
                  <c:v>0.53333333333333333</c:v>
                </c:pt>
                <c:pt idx="3">
                  <c:v>0.53333333333333333</c:v>
                </c:pt>
                <c:pt idx="4">
                  <c:v>0.53333333333333333</c:v>
                </c:pt>
                <c:pt idx="5">
                  <c:v>0.68571428571428572</c:v>
                </c:pt>
                <c:pt idx="6">
                  <c:v>0.68571428571428572</c:v>
                </c:pt>
                <c:pt idx="7">
                  <c:v>0.6</c:v>
                </c:pt>
                <c:pt idx="8">
                  <c:v>0.8</c:v>
                </c:pt>
                <c:pt idx="9">
                  <c:v>0.8</c:v>
                </c:pt>
                <c:pt idx="10">
                  <c:v>0.71111111111111114</c:v>
                </c:pt>
                <c:pt idx="11">
                  <c:v>0.96</c:v>
                </c:pt>
              </c:numCache>
            </c:numRef>
          </c:val>
          <c:smooth val="0"/>
          <c:extLst>
            <c:ext xmlns:c16="http://schemas.microsoft.com/office/drawing/2014/chart" uri="{C3380CC4-5D6E-409C-BE32-E72D297353CC}">
              <c16:uniqueId val="{00000000-1A22-4CD8-821C-9B24CAC39B91}"/>
            </c:ext>
          </c:extLst>
        </c:ser>
        <c:dLbls>
          <c:showLegendKey val="0"/>
          <c:showVal val="0"/>
          <c:showCatName val="0"/>
          <c:showSerName val="0"/>
          <c:showPercent val="0"/>
          <c:showBubbleSize val="0"/>
        </c:dLbls>
        <c:marker val="1"/>
        <c:smooth val="0"/>
        <c:axId val="-178573216"/>
        <c:axId val="-178570736"/>
      </c:lineChart>
      <c:catAx>
        <c:axId val="-178573216"/>
        <c:scaling>
          <c:orientation val="minMax"/>
        </c:scaling>
        <c:delete val="0"/>
        <c:axPos val="b"/>
        <c:numFmt formatCode="mmm\-yy" sourceLinked="0"/>
        <c:majorTickMark val="out"/>
        <c:minorTickMark val="none"/>
        <c:tickLblPos val="nextTo"/>
        <c:crossAx val="-178570736"/>
        <c:crosses val="autoZero"/>
        <c:auto val="1"/>
        <c:lblAlgn val="ctr"/>
        <c:lblOffset val="100"/>
        <c:noMultiLvlLbl val="0"/>
      </c:catAx>
      <c:valAx>
        <c:axId val="-178570736"/>
        <c:scaling>
          <c:orientation val="minMax"/>
        </c:scaling>
        <c:delete val="0"/>
        <c:axPos val="l"/>
        <c:majorGridlines/>
        <c:numFmt formatCode="0%" sourceLinked="1"/>
        <c:majorTickMark val="out"/>
        <c:minorTickMark val="none"/>
        <c:tickLblPos val="nextTo"/>
        <c:crossAx val="-178573216"/>
        <c:crosses val="autoZero"/>
        <c:crossBetween val="between"/>
      </c:valAx>
    </c:plotArea>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b="1"/>
              <a:t>Leads Generated by Source</a:t>
            </a:r>
          </a:p>
        </c:rich>
      </c:tx>
      <c:overlay val="0"/>
    </c:title>
    <c:autoTitleDeleted val="0"/>
    <c:plotArea>
      <c:layout/>
      <c:barChart>
        <c:barDir val="col"/>
        <c:grouping val="stacked"/>
        <c:varyColors val="0"/>
        <c:ser>
          <c:idx val="0"/>
          <c:order val="0"/>
          <c:tx>
            <c:strRef>
              <c:f>Leads!$A$2</c:f>
              <c:strCache>
                <c:ptCount val="1"/>
                <c:pt idx="0">
                  <c:v>Direct Traffic</c:v>
                </c:pt>
              </c:strCache>
            </c:strRef>
          </c:tx>
          <c:spPr>
            <a:solidFill>
              <a:srgbClr val="5DE2D4"/>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Leads!$B$2:$M$2</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0-8E63-4B86-8D3E-697FA9942A63}"/>
            </c:ext>
          </c:extLst>
        </c:ser>
        <c:ser>
          <c:idx val="1"/>
          <c:order val="1"/>
          <c:tx>
            <c:strRef>
              <c:f>Leads!$A$3</c:f>
              <c:strCache>
                <c:ptCount val="1"/>
                <c:pt idx="0">
                  <c:v>Email Marketing</c:v>
                </c:pt>
              </c:strCache>
            </c:strRef>
          </c:tx>
          <c:spPr>
            <a:solidFill>
              <a:srgbClr val="FF7045"/>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Leads!$B$3:$M$3</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8E63-4B86-8D3E-697FA9942A63}"/>
            </c:ext>
          </c:extLst>
        </c:ser>
        <c:ser>
          <c:idx val="2"/>
          <c:order val="2"/>
          <c:tx>
            <c:strRef>
              <c:f>Leads!$A$4</c:f>
              <c:strCache>
                <c:ptCount val="1"/>
                <c:pt idx="0">
                  <c:v>Organic Search</c:v>
                </c:pt>
              </c:strCache>
            </c:strRef>
          </c:tx>
          <c:spPr>
            <a:solidFill>
              <a:srgbClr val="FFC900"/>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Leads!$B$4:$M$4</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8E63-4B86-8D3E-697FA9942A63}"/>
            </c:ext>
          </c:extLst>
        </c:ser>
        <c:ser>
          <c:idx val="3"/>
          <c:order val="3"/>
          <c:tx>
            <c:strRef>
              <c:f>Leads!$A$5</c:f>
              <c:strCache>
                <c:ptCount val="1"/>
                <c:pt idx="0">
                  <c:v>Paid Search</c:v>
                </c:pt>
              </c:strCache>
            </c:strRef>
          </c:tx>
          <c:spPr>
            <a:solidFill>
              <a:srgbClr val="00C9A8"/>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Leads!$B$5:$M$5</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3-8E63-4B86-8D3E-697FA9942A63}"/>
            </c:ext>
          </c:extLst>
        </c:ser>
        <c:ser>
          <c:idx val="4"/>
          <c:order val="4"/>
          <c:tx>
            <c:strRef>
              <c:f>Leads!$A$6</c:f>
              <c:strCache>
                <c:ptCount val="1"/>
                <c:pt idx="0">
                  <c:v>Referrals</c:v>
                </c:pt>
              </c:strCache>
            </c:strRef>
          </c:tx>
          <c:spPr>
            <a:solidFill>
              <a:srgbClr val="E3FBFA"/>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Leads!$B$6:$M$6</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8E63-4B86-8D3E-697FA9942A63}"/>
            </c:ext>
          </c:extLst>
        </c:ser>
        <c:ser>
          <c:idx val="5"/>
          <c:order val="5"/>
          <c:tx>
            <c:strRef>
              <c:f>Leads!$A$7</c:f>
              <c:strCache>
                <c:ptCount val="1"/>
                <c:pt idx="0">
                  <c:v>Social Media</c:v>
                </c:pt>
              </c:strCache>
            </c:strRef>
          </c:tx>
          <c:spPr>
            <a:solidFill>
              <a:srgbClr val="67D3E1"/>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Leads!$B$7:$M$7</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8E63-4B86-8D3E-697FA9942A63}"/>
            </c:ext>
          </c:extLst>
        </c:ser>
        <c:ser>
          <c:idx val="6"/>
          <c:order val="6"/>
          <c:tx>
            <c:strRef>
              <c:f>Leads!$A$8</c:f>
              <c:strCache>
                <c:ptCount val="1"/>
                <c:pt idx="0">
                  <c:v>Other Campaigns</c:v>
                </c:pt>
              </c:strCache>
            </c:strRef>
          </c:tx>
          <c:spPr>
            <a:solidFill>
              <a:srgbClr val="FF3E4D"/>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Leads!$B$8:$M$8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8E63-4B86-8D3E-697FA9942A63}"/>
            </c:ext>
          </c:extLst>
        </c:ser>
        <c:ser>
          <c:idx val="7"/>
          <c:order val="7"/>
          <c:tx>
            <c:strRef>
              <c:f>Leads!$A$9</c:f>
              <c:strCache>
                <c:ptCount val="1"/>
                <c:pt idx="0">
                  <c:v>Offline Sources</c:v>
                </c:pt>
              </c:strCache>
            </c:strRef>
          </c:tx>
          <c:spPr>
            <a:solidFill>
              <a:srgbClr val="6D6ED7"/>
            </a:solidFill>
          </c:spPr>
          <c:invertIfNegative val="0"/>
          <c:cat>
            <c:strRef>
              <c:f>Leads!$B$1:$M$1</c:f>
              <c:strCache>
                <c:ptCount val="12"/>
                <c:pt idx="0">
                  <c:v>Jan-YY</c:v>
                </c:pt>
                <c:pt idx="1">
                  <c:v>Feb-YY</c:v>
                </c:pt>
                <c:pt idx="2">
                  <c:v>Mar-YY</c:v>
                </c:pt>
                <c:pt idx="3">
                  <c:v>Apr-YY</c:v>
                </c:pt>
                <c:pt idx="4">
                  <c:v>May-YY</c:v>
                </c:pt>
                <c:pt idx="5">
                  <c:v>Jun-YY</c:v>
                </c:pt>
                <c:pt idx="6">
                  <c:v>Jul-YY</c:v>
                </c:pt>
                <c:pt idx="7">
                  <c:v>Aug-YY</c:v>
                </c:pt>
                <c:pt idx="8">
                  <c:v>Sep-YY</c:v>
                </c:pt>
                <c:pt idx="9">
                  <c:v>Oct-YY</c:v>
                </c:pt>
                <c:pt idx="10">
                  <c:v>Nov-YY</c:v>
                </c:pt>
                <c:pt idx="11">
                  <c:v>Dec-YY</c:v>
                </c:pt>
              </c:strCache>
            </c:strRef>
          </c:cat>
          <c:val>
            <c:numRef>
              <c:f>Leads!$B$9:$M$9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8E63-4B86-8D3E-697FA9942A63}"/>
            </c:ext>
          </c:extLst>
        </c:ser>
        <c:dLbls>
          <c:showLegendKey val="0"/>
          <c:showVal val="0"/>
          <c:showCatName val="0"/>
          <c:showSerName val="0"/>
          <c:showPercent val="0"/>
          <c:showBubbleSize val="0"/>
        </c:dLbls>
        <c:gapWidth val="150"/>
        <c:overlap val="100"/>
        <c:axId val="-178687680"/>
        <c:axId val="-178684416"/>
      </c:barChart>
      <c:catAx>
        <c:axId val="-178687680"/>
        <c:scaling>
          <c:orientation val="minMax"/>
        </c:scaling>
        <c:delete val="0"/>
        <c:axPos val="b"/>
        <c:numFmt formatCode="mmm\-yy" sourceLinked="0"/>
        <c:majorTickMark val="out"/>
        <c:minorTickMark val="none"/>
        <c:tickLblPos val="nextTo"/>
        <c:crossAx val="-178684416"/>
        <c:crosses val="autoZero"/>
        <c:auto val="1"/>
        <c:lblAlgn val="ctr"/>
        <c:lblOffset val="100"/>
        <c:noMultiLvlLbl val="0"/>
      </c:catAx>
      <c:valAx>
        <c:axId val="-178684416"/>
        <c:scaling>
          <c:orientation val="minMax"/>
        </c:scaling>
        <c:delete val="0"/>
        <c:axPos val="l"/>
        <c:majorGridlines/>
        <c:numFmt formatCode="General" sourceLinked="1"/>
        <c:majorTickMark val="out"/>
        <c:minorTickMark val="none"/>
        <c:tickLblPos val="nextTo"/>
        <c:crossAx val="-178687680"/>
        <c:crosses val="autoZero"/>
        <c:crossBetween val="between"/>
      </c:valAx>
    </c:plotArea>
    <c:legend>
      <c:legendPos val="r"/>
      <c:overlay val="0"/>
    </c:legend>
    <c:plotVisOnly val="1"/>
    <c:dispBlanksAs val="gap"/>
    <c:showDLblsOverMax val="0"/>
  </c:chart>
  <c:txPr>
    <a:bodyPr/>
    <a:lstStyle/>
    <a:p>
      <a:pPr>
        <a:defRPr sz="1000" b="0" i="0" u="none" strike="noStrike" baseline="0">
          <a:solidFill>
            <a:srgbClr val="000000"/>
          </a:solidFill>
          <a:latin typeface="Avenir Next" charset="0"/>
          <a:ea typeface="Avenir Next" charset="0"/>
          <a:cs typeface="Avenir Next"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6350</xdr:rowOff>
    </xdr:from>
    <xdr:to>
      <xdr:col>13</xdr:col>
      <xdr:colOff>542925</xdr:colOff>
      <xdr:row>49</xdr:row>
      <xdr:rowOff>107950</xdr:rowOff>
    </xdr:to>
    <xdr:sp macro="" textlink="">
      <xdr:nvSpPr>
        <xdr:cNvPr id="2" name="TextBox 1">
          <a:extLst>
            <a:ext uri="{FF2B5EF4-FFF2-40B4-BE49-F238E27FC236}">
              <a16:creationId xmlns:a16="http://schemas.microsoft.com/office/drawing/2014/main" id="{C95A2F58-F860-4A45-9E08-1E979FD7A9FA}"/>
            </a:ext>
          </a:extLst>
        </xdr:cNvPr>
        <xdr:cNvSpPr txBox="1"/>
      </xdr:nvSpPr>
      <xdr:spPr>
        <a:xfrm>
          <a:off x="114300" y="2873375"/>
          <a:ext cx="7791450" cy="90551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100"/>
            </a:lnSpc>
          </a:pPr>
          <a:r>
            <a:rPr lang="en-US" sz="1800" b="1">
              <a:solidFill>
                <a:srgbClr val="2A3D52"/>
              </a:solidFill>
            </a:rPr>
            <a:t>How</a:t>
          </a:r>
          <a:r>
            <a:rPr lang="en-US" sz="1800" b="1" baseline="0">
              <a:solidFill>
                <a:srgbClr val="2A3D52"/>
              </a:solidFill>
            </a:rPr>
            <a:t> to Use This Template</a:t>
          </a:r>
        </a:p>
        <a:p>
          <a:pPr algn="ctr">
            <a:lnSpc>
              <a:spcPts val="1600"/>
            </a:lnSpc>
          </a:pPr>
          <a:endParaRPr lang="en-US" sz="1400" b="1" baseline="0">
            <a:solidFill>
              <a:srgbClr val="2A3D52"/>
            </a:solidFill>
          </a:endParaRPr>
        </a:p>
        <a:p>
          <a:pPr algn="l">
            <a:lnSpc>
              <a:spcPts val="1800"/>
            </a:lnSpc>
          </a:pPr>
          <a:r>
            <a:rPr lang="en-US" sz="1600" b="0" baseline="0">
              <a:solidFill>
                <a:srgbClr val="2A3D52"/>
              </a:solidFill>
            </a:rPr>
            <a:t>This template will A) help you plan your marketing program's budget </a:t>
          </a:r>
        </a:p>
        <a:p>
          <a:pPr algn="l">
            <a:lnSpc>
              <a:spcPts val="1800"/>
            </a:lnSpc>
          </a:pPr>
          <a:r>
            <a:rPr lang="en-US" sz="1600" b="0" baseline="0">
              <a:solidFill>
                <a:srgbClr val="2A3D52"/>
              </a:solidFill>
            </a:rPr>
            <a:t>and B) let you compare that projected budget to what you actually end up spending. </a:t>
          </a:r>
        </a:p>
        <a:p>
          <a:pPr algn="l">
            <a:lnSpc>
              <a:spcPts val="1800"/>
            </a:lnSpc>
          </a:pPr>
          <a:endParaRPr lang="en-US" sz="1600" b="0" baseline="0">
            <a:solidFill>
              <a:srgbClr val="2A3D52"/>
            </a:solidFill>
          </a:endParaRPr>
        </a:p>
        <a:p>
          <a:pPr algn="l">
            <a:lnSpc>
              <a:spcPts val="1800"/>
            </a:lnSpc>
          </a:pPr>
          <a:r>
            <a:rPr lang="en-US" sz="1600" b="0" baseline="0">
              <a:solidFill>
                <a:srgbClr val="2A3D52"/>
              </a:solidFill>
            </a:rPr>
            <a:t>Just fill in your </a:t>
          </a:r>
          <a:r>
            <a:rPr lang="en-US" sz="1600" b="1" baseline="0">
              <a:solidFill>
                <a:srgbClr val="2A3D52"/>
              </a:solidFill>
            </a:rPr>
            <a:t>projected expenses </a:t>
          </a:r>
          <a:r>
            <a:rPr lang="en-US" sz="1600" b="0" baseline="0">
              <a:solidFill>
                <a:srgbClr val="2A3D52"/>
              </a:solidFill>
            </a:rPr>
            <a:t>for the corresponding time periods and categories (e.g. Paid Advertising, Content, Events, etc.) and totals will be calculated automatically. You can then update the </a:t>
          </a:r>
          <a:r>
            <a:rPr lang="en-US" sz="1600" b="1" baseline="0">
              <a:solidFill>
                <a:srgbClr val="2A3D52"/>
              </a:solidFill>
            </a:rPr>
            <a:t>actual expenses</a:t>
          </a:r>
          <a:r>
            <a:rPr lang="en-US" sz="1600" b="0" baseline="0">
              <a:solidFill>
                <a:srgbClr val="2A3D52"/>
              </a:solidFill>
            </a:rPr>
            <a:t> to see how well you're sticking to your budget and easily identify how much you have left to spend each quarter.</a:t>
          </a:r>
        </a:p>
        <a:p>
          <a:pPr algn="l">
            <a:lnSpc>
              <a:spcPts val="1800"/>
            </a:lnSpc>
          </a:pPr>
          <a:endParaRPr lang="en-US" sz="1600" b="0" baseline="0">
            <a:solidFill>
              <a:srgbClr val="2A3D52"/>
            </a:solidFill>
          </a:endParaRPr>
        </a:p>
        <a:p>
          <a:pPr algn="l">
            <a:lnSpc>
              <a:spcPts val="1800"/>
            </a:lnSpc>
          </a:pPr>
          <a:r>
            <a:rPr lang="en-US" sz="1600" b="0" baseline="0">
              <a:solidFill>
                <a:srgbClr val="2A3D52"/>
              </a:solidFill>
            </a:rPr>
            <a:t>Your projected and actual totals will automatically populate into the </a:t>
          </a:r>
          <a:r>
            <a:rPr lang="en-US" sz="1600" b="1" baseline="0">
              <a:solidFill>
                <a:srgbClr val="2A3D52"/>
              </a:solidFill>
            </a:rPr>
            <a:t>Expense Summary </a:t>
          </a:r>
          <a:r>
            <a:rPr lang="en-US" sz="1600" b="0" baseline="0">
              <a:solidFill>
                <a:srgbClr val="2A3D52"/>
              </a:solidFill>
            </a:rPr>
            <a:t>chart, as well as the two graphs. Use the </a:t>
          </a:r>
          <a:r>
            <a:rPr lang="en-US" sz="1600" b="1" baseline="0">
              <a:solidFill>
                <a:srgbClr val="2A3D52"/>
              </a:solidFill>
            </a:rPr>
            <a:t>Marketing Budget vs. Actual Spend</a:t>
          </a:r>
          <a:r>
            <a:rPr lang="en-US" sz="1600" b="0" baseline="0">
              <a:solidFill>
                <a:srgbClr val="2A3D52"/>
              </a:solidFill>
            </a:rPr>
            <a:t> bar graph to compare your total spend on a month-by-month basis. Use the </a:t>
          </a:r>
          <a:r>
            <a:rPr lang="en-US" sz="1600" b="1" baseline="0">
              <a:solidFill>
                <a:srgbClr val="2A3D52"/>
              </a:solidFill>
            </a:rPr>
            <a:t>Cumulative Marketing Budget vs. Actual Spend </a:t>
          </a:r>
          <a:r>
            <a:rPr lang="en-US" sz="1600" b="0" baseline="0">
              <a:solidFill>
                <a:srgbClr val="2A3D52"/>
              </a:solidFill>
            </a:rPr>
            <a:t>line graph to see if you are on track with your annual budget. </a:t>
          </a:r>
        </a:p>
        <a:p>
          <a:pPr algn="l">
            <a:lnSpc>
              <a:spcPts val="1800"/>
            </a:lnSpc>
          </a:pPr>
          <a:endParaRPr lang="en-US" sz="1600" b="0" baseline="0">
            <a:solidFill>
              <a:srgbClr val="2A3D52"/>
            </a:solidFill>
          </a:endParaRPr>
        </a:p>
        <a:p>
          <a:pPr algn="l">
            <a:lnSpc>
              <a:spcPts val="1800"/>
            </a:lnSpc>
          </a:pPr>
          <a:r>
            <a:rPr lang="en-US" sz="1600" b="0" baseline="0">
              <a:solidFill>
                <a:srgbClr val="2A3D52"/>
              </a:solidFill>
            </a:rPr>
            <a:t>Wondering where all the line items come from? This is a "MASTER" template, which takes a high-level view of your marketing budget. To drill down into specific line items, check out the other budget templates that were included in this bundle: </a:t>
          </a:r>
        </a:p>
        <a:p>
          <a:pPr algn="l">
            <a:lnSpc>
              <a:spcPts val="1800"/>
            </a:lnSpc>
          </a:pPr>
          <a:endParaRPr lang="en-US" sz="1600" b="0" baseline="0">
            <a:solidFill>
              <a:srgbClr val="2A3D52"/>
            </a:solidFill>
          </a:endParaRPr>
        </a:p>
        <a:p>
          <a:pPr algn="l">
            <a:lnSpc>
              <a:spcPts val="1800"/>
            </a:lnSpc>
          </a:pPr>
          <a:r>
            <a:rPr lang="en-US" sz="1600" b="0" baseline="0">
              <a:solidFill>
                <a:srgbClr val="2A3D52"/>
              </a:solidFill>
            </a:rPr>
            <a:t>	1) MASTER Marketing Budget</a:t>
          </a:r>
        </a:p>
        <a:p>
          <a:pPr algn="l">
            <a:lnSpc>
              <a:spcPts val="1800"/>
            </a:lnSpc>
          </a:pPr>
          <a:r>
            <a:rPr lang="en-US" sz="1600" b="0" baseline="0">
              <a:solidFill>
                <a:srgbClr val="2A3D52"/>
              </a:solidFill>
            </a:rPr>
            <a:t>	2) Product Marketing Budget</a:t>
          </a:r>
        </a:p>
        <a:p>
          <a:pPr algn="l">
            <a:lnSpc>
              <a:spcPts val="1800"/>
            </a:lnSpc>
          </a:pPr>
          <a:r>
            <a:rPr lang="en-US" sz="1600" b="0" baseline="0">
              <a:solidFill>
                <a:srgbClr val="2A3D52"/>
              </a:solidFill>
            </a:rPr>
            <a:t>	3) Content Budget</a:t>
          </a:r>
        </a:p>
        <a:p>
          <a:pPr algn="l">
            <a:lnSpc>
              <a:spcPts val="1800"/>
            </a:lnSpc>
          </a:pPr>
          <a:r>
            <a:rPr lang="en-US" sz="1600" b="0" baseline="0">
              <a:solidFill>
                <a:srgbClr val="2A3D52"/>
              </a:solidFill>
            </a:rPr>
            <a:t>	4) Paid Advertising Budget</a:t>
          </a:r>
        </a:p>
        <a:p>
          <a:pPr algn="l">
            <a:lnSpc>
              <a:spcPts val="1800"/>
            </a:lnSpc>
          </a:pPr>
          <a:r>
            <a:rPr lang="en-US" sz="1600" b="0" baseline="0">
              <a:solidFill>
                <a:srgbClr val="2A3D52"/>
              </a:solidFill>
            </a:rPr>
            <a:t>	5) Public Relations Budget</a:t>
          </a:r>
        </a:p>
        <a:p>
          <a:pPr algn="l">
            <a:lnSpc>
              <a:spcPts val="1800"/>
            </a:lnSpc>
          </a:pPr>
          <a:r>
            <a:rPr lang="en-US" sz="1600" b="0" baseline="0">
              <a:solidFill>
                <a:srgbClr val="2A3D52"/>
              </a:solidFill>
            </a:rPr>
            <a:t>	6) Branding &amp; Creative Budget</a:t>
          </a:r>
        </a:p>
        <a:p>
          <a:pPr algn="l">
            <a:lnSpc>
              <a:spcPts val="1800"/>
            </a:lnSpc>
          </a:pPr>
          <a:r>
            <a:rPr lang="en-US" sz="1600" b="0" baseline="0">
              <a:solidFill>
                <a:srgbClr val="2A3D52"/>
              </a:solidFill>
            </a:rPr>
            <a:t>	7) Website Redesign Budget</a:t>
          </a:r>
        </a:p>
        <a:p>
          <a:pPr algn="l">
            <a:lnSpc>
              <a:spcPts val="1800"/>
            </a:lnSpc>
          </a:pPr>
          <a:r>
            <a:rPr lang="en-US" sz="1600" b="0" baseline="0">
              <a:solidFill>
                <a:srgbClr val="2A3D52"/>
              </a:solidFill>
            </a:rPr>
            <a:t>	8) Event Budget</a:t>
          </a:r>
        </a:p>
        <a:p>
          <a:pPr algn="l">
            <a:lnSpc>
              <a:spcPts val="1800"/>
            </a:lnSpc>
          </a:pPr>
          <a:endParaRPr lang="en-US" sz="1600" b="0" baseline="0">
            <a:solidFill>
              <a:srgbClr val="2A3D52"/>
            </a:solidFill>
          </a:endParaRPr>
        </a:p>
        <a:p>
          <a:pPr algn="l">
            <a:lnSpc>
              <a:spcPts val="1800"/>
            </a:lnSpc>
          </a:pPr>
          <a:r>
            <a:rPr lang="en-US" sz="1600" b="0" baseline="0">
              <a:solidFill>
                <a:srgbClr val="2A3D52"/>
              </a:solidFill>
            </a:rPr>
            <a:t>(Note: Because website redesigns don't happen on a regular basis, Website Redesign is not reflected in this MASTER template. Use the "Other" category if you want to factor it into your budget)</a:t>
          </a:r>
        </a:p>
        <a:p>
          <a:pPr algn="l">
            <a:lnSpc>
              <a:spcPts val="1800"/>
            </a:lnSpc>
          </a:pPr>
          <a:endParaRPr lang="en-US" sz="1600" b="0" baseline="0">
            <a:solidFill>
              <a:srgbClr val="2A3D52"/>
            </a:solidFill>
          </a:endParaRPr>
        </a:p>
        <a:p>
          <a:pPr algn="l">
            <a:lnSpc>
              <a:spcPts val="1800"/>
            </a:lnSpc>
          </a:pPr>
          <a:r>
            <a:rPr lang="en-US" sz="1600" b="0" baseline="0">
              <a:solidFill>
                <a:srgbClr val="2A3D52"/>
              </a:solidFill>
            </a:rPr>
            <a:t>Happy budgeting!</a:t>
          </a:r>
        </a:p>
        <a:p>
          <a:pPr algn="l">
            <a:lnSpc>
              <a:spcPts val="1800"/>
            </a:lnSpc>
          </a:pPr>
          <a:endParaRPr lang="en-US" sz="1600" b="0" baseline="0">
            <a:solidFill>
              <a:srgbClr val="2A3D52"/>
            </a:solidFill>
          </a:endParaRPr>
        </a:p>
        <a:p>
          <a:pPr algn="l">
            <a:lnSpc>
              <a:spcPts val="1800"/>
            </a:lnSpc>
          </a:pPr>
          <a:endParaRPr lang="en-US" sz="1600" b="0" baseline="0">
            <a:solidFill>
              <a:srgbClr val="2A3D52"/>
            </a:solidFill>
          </a:endParaRPr>
        </a:p>
      </xdr:txBody>
    </xdr:sp>
    <xdr:clientData/>
  </xdr:twoCellAnchor>
  <xdr:oneCellAnchor>
    <xdr:from>
      <xdr:col>2</xdr:col>
      <xdr:colOff>514350</xdr:colOff>
      <xdr:row>0</xdr:row>
      <xdr:rowOff>19050</xdr:rowOff>
    </xdr:from>
    <xdr:ext cx="4495800" cy="2364792"/>
    <xdr:pic>
      <xdr:nvPicPr>
        <xdr:cNvPr id="3" name="Picture 2">
          <a:extLst>
            <a:ext uri="{FF2B5EF4-FFF2-40B4-BE49-F238E27FC236}">
              <a16:creationId xmlns:a16="http://schemas.microsoft.com/office/drawing/2014/main" id="{32452E83-2184-4C2D-8FDF-F3CE9BD8D61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600" b="19800"/>
        <a:stretch/>
      </xdr:blipFill>
      <xdr:spPr>
        <a:xfrm>
          <a:off x="1381125" y="19050"/>
          <a:ext cx="4495800" cy="2364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101600</xdr:colOff>
      <xdr:row>1</xdr:row>
      <xdr:rowOff>177800</xdr:rowOff>
    </xdr:from>
    <xdr:to>
      <xdr:col>1</xdr:col>
      <xdr:colOff>723900</xdr:colOff>
      <xdr:row>2</xdr:row>
      <xdr:rowOff>482600</xdr:rowOff>
    </xdr:to>
    <xdr:sp macro="" textlink="">
      <xdr:nvSpPr>
        <xdr:cNvPr id="2" name="TextBox 1">
          <a:extLst>
            <a:ext uri="{FF2B5EF4-FFF2-40B4-BE49-F238E27FC236}">
              <a16:creationId xmlns:a16="http://schemas.microsoft.com/office/drawing/2014/main" id="{A2CC3A8F-ACB6-46A2-8F90-2F9DDBB3E1CE}"/>
            </a:ext>
          </a:extLst>
        </xdr:cNvPr>
        <xdr:cNvSpPr txBox="1"/>
      </xdr:nvSpPr>
      <xdr:spPr>
        <a:xfrm>
          <a:off x="101600" y="368300"/>
          <a:ext cx="1079500" cy="200025"/>
        </a:xfrm>
        <a:prstGeom prst="rect">
          <a:avLst/>
        </a:prstGeom>
        <a:solidFill>
          <a:srgbClr val="F9FFD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0" baseline="0">
              <a:solidFill>
                <a:srgbClr val="2A3D52"/>
              </a:solidFill>
            </a:rPr>
            <a:t>Fill in your </a:t>
          </a:r>
          <a:r>
            <a:rPr lang="en-US" sz="1400" b="1" baseline="0">
              <a:solidFill>
                <a:srgbClr val="2A3D52"/>
              </a:solidFill>
            </a:rPr>
            <a:t>projected expenses </a:t>
          </a:r>
          <a:r>
            <a:rPr lang="en-US" sz="1400" b="0" baseline="0">
              <a:solidFill>
                <a:srgbClr val="2A3D52"/>
              </a:solidFill>
            </a:rPr>
            <a:t>here. </a:t>
          </a:r>
        </a:p>
        <a:p>
          <a:pPr algn="l"/>
          <a:r>
            <a:rPr lang="en-US" sz="1200" b="0" baseline="0">
              <a:solidFill>
                <a:srgbClr val="2A3D52"/>
              </a:solidFill>
            </a:rPr>
            <a:t>(Those "€100" entries are placeholders.)</a:t>
          </a:r>
        </a:p>
      </xdr:txBody>
    </xdr:sp>
    <xdr:clientData/>
  </xdr:twoCellAnchor>
  <xdr:twoCellAnchor>
    <xdr:from>
      <xdr:col>0</xdr:col>
      <xdr:colOff>1562100</xdr:colOff>
      <xdr:row>2</xdr:row>
      <xdr:rowOff>482600</xdr:rowOff>
    </xdr:from>
    <xdr:to>
      <xdr:col>1</xdr:col>
      <xdr:colOff>482600</xdr:colOff>
      <xdr:row>4</xdr:row>
      <xdr:rowOff>228600</xdr:rowOff>
    </xdr:to>
    <xdr:cxnSp macro="">
      <xdr:nvCxnSpPr>
        <xdr:cNvPr id="3" name="Straight Arrow Connector 3">
          <a:extLst>
            <a:ext uri="{FF2B5EF4-FFF2-40B4-BE49-F238E27FC236}">
              <a16:creationId xmlns:a16="http://schemas.microsoft.com/office/drawing/2014/main" id="{2F471D75-443B-43E9-A6AB-3E0AF8B69178}"/>
            </a:ext>
          </a:extLst>
        </xdr:cNvPr>
        <xdr:cNvCxnSpPr>
          <a:cxnSpLocks noChangeShapeType="1"/>
          <a:stCxn id="2" idx="2"/>
        </xdr:cNvCxnSpPr>
      </xdr:nvCxnSpPr>
      <xdr:spPr bwMode="auto">
        <a:xfrm>
          <a:off x="590550" y="568325"/>
          <a:ext cx="482600" cy="384175"/>
        </a:xfrm>
        <a:prstGeom prst="straightConnector1">
          <a:avLst/>
        </a:prstGeom>
        <a:noFill/>
        <a:ln w="25400">
          <a:solidFill>
            <a:srgbClr val="4F81BD"/>
          </a:solidFill>
          <a:round/>
          <a:headEnd/>
          <a:tailEnd type="arrow" w="med" len="me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clientData/>
  </xdr:twoCellAnchor>
  <xdr:twoCellAnchor>
    <xdr:from>
      <xdr:col>3</xdr:col>
      <xdr:colOff>203200</xdr:colOff>
      <xdr:row>1</xdr:row>
      <xdr:rowOff>203200</xdr:rowOff>
    </xdr:from>
    <xdr:to>
      <xdr:col>6</xdr:col>
      <xdr:colOff>584200</xdr:colOff>
      <xdr:row>2</xdr:row>
      <xdr:rowOff>482600</xdr:rowOff>
    </xdr:to>
    <xdr:sp macro="" textlink="">
      <xdr:nvSpPr>
        <xdr:cNvPr id="4" name="TextBox 3">
          <a:extLst>
            <a:ext uri="{FF2B5EF4-FFF2-40B4-BE49-F238E27FC236}">
              <a16:creationId xmlns:a16="http://schemas.microsoft.com/office/drawing/2014/main" id="{E00676A5-CCD9-469C-AEF1-4822E6C6C047}"/>
            </a:ext>
          </a:extLst>
        </xdr:cNvPr>
        <xdr:cNvSpPr txBox="1"/>
      </xdr:nvSpPr>
      <xdr:spPr>
        <a:xfrm>
          <a:off x="1974850" y="384175"/>
          <a:ext cx="2152650" cy="184150"/>
        </a:xfrm>
        <a:prstGeom prst="rect">
          <a:avLst/>
        </a:prstGeom>
        <a:solidFill>
          <a:srgbClr val="F9FFD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0" baseline="0">
              <a:solidFill>
                <a:srgbClr val="2A3D52"/>
              </a:solidFill>
            </a:rPr>
            <a:t>Fill in your </a:t>
          </a:r>
          <a:r>
            <a:rPr lang="en-US" sz="1400" b="1" baseline="0">
              <a:solidFill>
                <a:srgbClr val="2A3D52"/>
              </a:solidFill>
            </a:rPr>
            <a:t>actual expenses </a:t>
          </a:r>
          <a:r>
            <a:rPr lang="en-US" sz="1400" b="0" baseline="0">
              <a:solidFill>
                <a:srgbClr val="2A3D52"/>
              </a:solidFill>
            </a:rPr>
            <a:t>here. </a:t>
          </a:r>
          <a:r>
            <a:rPr lang="en-US" sz="1200" b="0" baseline="0">
              <a:solidFill>
                <a:srgbClr val="2A3D52"/>
              </a:solidFill>
            </a:rPr>
            <a:t>(Those "100" entries are placeholders.)</a:t>
          </a:r>
        </a:p>
      </xdr:txBody>
    </xdr:sp>
    <xdr:clientData/>
  </xdr:twoCellAnchor>
  <xdr:twoCellAnchor>
    <xdr:from>
      <xdr:col>2</xdr:col>
      <xdr:colOff>381000</xdr:colOff>
      <xdr:row>2</xdr:row>
      <xdr:rowOff>203200</xdr:rowOff>
    </xdr:from>
    <xdr:to>
      <xdr:col>3</xdr:col>
      <xdr:colOff>203200</xdr:colOff>
      <xdr:row>4</xdr:row>
      <xdr:rowOff>241300</xdr:rowOff>
    </xdr:to>
    <xdr:cxnSp macro="">
      <xdr:nvCxnSpPr>
        <xdr:cNvPr id="5" name="Straight Arrow Connector 5">
          <a:extLst>
            <a:ext uri="{FF2B5EF4-FFF2-40B4-BE49-F238E27FC236}">
              <a16:creationId xmlns:a16="http://schemas.microsoft.com/office/drawing/2014/main" id="{49CC87C6-E6E1-48DB-A45E-A399BD6F03ED}"/>
            </a:ext>
          </a:extLst>
        </xdr:cNvPr>
        <xdr:cNvCxnSpPr>
          <a:cxnSpLocks noChangeShapeType="1"/>
          <a:stCxn id="4" idx="1"/>
        </xdr:cNvCxnSpPr>
      </xdr:nvCxnSpPr>
      <xdr:spPr bwMode="auto">
        <a:xfrm flipH="1">
          <a:off x="1562100" y="574675"/>
          <a:ext cx="412750" cy="381000"/>
        </a:xfrm>
        <a:prstGeom prst="straightConnector1">
          <a:avLst/>
        </a:prstGeom>
        <a:noFill/>
        <a:ln w="25400">
          <a:solidFill>
            <a:srgbClr val="4F81BD"/>
          </a:solidFill>
          <a:round/>
          <a:headEnd/>
          <a:tailEnd type="arrow" w="med" len="me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clientData/>
  </xdr:twoCellAnchor>
  <xdr:twoCellAnchor>
    <xdr:from>
      <xdr:col>0</xdr:col>
      <xdr:colOff>127000</xdr:colOff>
      <xdr:row>14</xdr:row>
      <xdr:rowOff>38100</xdr:rowOff>
    </xdr:from>
    <xdr:to>
      <xdr:col>1</xdr:col>
      <xdr:colOff>685800</xdr:colOff>
      <xdr:row>17</xdr:row>
      <xdr:rowOff>0</xdr:rowOff>
    </xdr:to>
    <xdr:sp macro="" textlink="">
      <xdr:nvSpPr>
        <xdr:cNvPr id="6" name="TextBox 5">
          <a:extLst>
            <a:ext uri="{FF2B5EF4-FFF2-40B4-BE49-F238E27FC236}">
              <a16:creationId xmlns:a16="http://schemas.microsoft.com/office/drawing/2014/main" id="{16404C8A-5509-4753-9EB4-277C5DFFF9E8}"/>
            </a:ext>
          </a:extLst>
        </xdr:cNvPr>
        <xdr:cNvSpPr txBox="1"/>
      </xdr:nvSpPr>
      <xdr:spPr>
        <a:xfrm>
          <a:off x="127000" y="2705100"/>
          <a:ext cx="1054100" cy="533400"/>
        </a:xfrm>
        <a:prstGeom prst="rect">
          <a:avLst/>
        </a:prstGeom>
        <a:solidFill>
          <a:srgbClr val="F9FFD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0" baseline="0">
              <a:solidFill>
                <a:srgbClr val="2A3D52"/>
              </a:solidFill>
            </a:rPr>
            <a:t>Your </a:t>
          </a:r>
          <a:r>
            <a:rPr lang="en-US" sz="1400" b="1" baseline="0">
              <a:solidFill>
                <a:srgbClr val="2A3D52"/>
              </a:solidFill>
            </a:rPr>
            <a:t>monthly totals </a:t>
          </a:r>
          <a:r>
            <a:rPr lang="en-US" sz="1400" b="0" baseline="0">
              <a:solidFill>
                <a:srgbClr val="2A3D52"/>
              </a:solidFill>
            </a:rPr>
            <a:t>will automatically populate here.</a:t>
          </a:r>
          <a:endParaRPr lang="en-US" sz="1200" b="0" baseline="0">
            <a:solidFill>
              <a:srgbClr val="2A3D52"/>
            </a:solidFill>
          </a:endParaRPr>
        </a:p>
      </xdr:txBody>
    </xdr:sp>
    <xdr:clientData/>
  </xdr:twoCellAnchor>
  <xdr:twoCellAnchor>
    <xdr:from>
      <xdr:col>0</xdr:col>
      <xdr:colOff>1549400</xdr:colOff>
      <xdr:row>17</xdr:row>
      <xdr:rowOff>0</xdr:rowOff>
    </xdr:from>
    <xdr:to>
      <xdr:col>0</xdr:col>
      <xdr:colOff>2273300</xdr:colOff>
      <xdr:row>19</xdr:row>
      <xdr:rowOff>152400</xdr:rowOff>
    </xdr:to>
    <xdr:cxnSp macro="">
      <xdr:nvCxnSpPr>
        <xdr:cNvPr id="7" name="Straight Arrow Connector 23">
          <a:extLst>
            <a:ext uri="{FF2B5EF4-FFF2-40B4-BE49-F238E27FC236}">
              <a16:creationId xmlns:a16="http://schemas.microsoft.com/office/drawing/2014/main" id="{5E8B1E28-50B3-40E9-8CC2-56ABE203183C}"/>
            </a:ext>
          </a:extLst>
        </xdr:cNvPr>
        <xdr:cNvCxnSpPr>
          <a:cxnSpLocks noChangeShapeType="1"/>
          <a:stCxn id="6" idx="2"/>
        </xdr:cNvCxnSpPr>
      </xdr:nvCxnSpPr>
      <xdr:spPr bwMode="auto">
        <a:xfrm>
          <a:off x="587375" y="3238500"/>
          <a:ext cx="0" cy="533400"/>
        </a:xfrm>
        <a:prstGeom prst="straightConnector1">
          <a:avLst/>
        </a:prstGeom>
        <a:noFill/>
        <a:ln w="25400">
          <a:solidFill>
            <a:srgbClr val="4F81BD"/>
          </a:solidFill>
          <a:round/>
          <a:headEnd/>
          <a:tailEnd type="arrow" w="med" len="med"/>
        </a:ln>
        <a:effectLst>
          <a:outerShdw blurRad="40000" dist="20000" dir="5400000" rotWithShape="0">
            <a:srgbClr val="000000">
              <a:alpha val="37999"/>
            </a:srgbClr>
          </a:outerShdw>
        </a:effectLst>
        <a:extLst>
          <a:ext uri="{909E8E84-426E-40DD-AFC4-6F175D3DCCD1}">
            <a14:hiddenFill xmlns:a14="http://schemas.microsoft.com/office/drawing/2010/main">
              <a:noFill/>
            </a14:hiddenFill>
          </a:ext>
        </a:extLst>
      </xdr:spPr>
    </xdr:cxnSp>
    <xdr:clientData/>
  </xdr:twoCellAnchor>
  <xdr:twoCellAnchor>
    <xdr:from>
      <xdr:col>7</xdr:col>
      <xdr:colOff>406400</xdr:colOff>
      <xdr:row>15</xdr:row>
      <xdr:rowOff>215900</xdr:rowOff>
    </xdr:from>
    <xdr:to>
      <xdr:col>18</xdr:col>
      <xdr:colOff>546100</xdr:colOff>
      <xdr:row>29</xdr:row>
      <xdr:rowOff>190500</xdr:rowOff>
    </xdr:to>
    <xdr:graphicFrame macro="">
      <xdr:nvGraphicFramePr>
        <xdr:cNvPr id="8" name="Chart 8">
          <a:extLst>
            <a:ext uri="{FF2B5EF4-FFF2-40B4-BE49-F238E27FC236}">
              <a16:creationId xmlns:a16="http://schemas.microsoft.com/office/drawing/2014/main" id="{2E4AD27F-57CD-49C1-8A11-FB22E8904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406400</xdr:colOff>
      <xdr:row>31</xdr:row>
      <xdr:rowOff>38100</xdr:rowOff>
    </xdr:from>
    <xdr:to>
      <xdr:col>18</xdr:col>
      <xdr:colOff>520700</xdr:colOff>
      <xdr:row>52</xdr:row>
      <xdr:rowOff>114300</xdr:rowOff>
    </xdr:to>
    <xdr:graphicFrame macro="">
      <xdr:nvGraphicFramePr>
        <xdr:cNvPr id="9" name="Chart 9">
          <a:extLst>
            <a:ext uri="{FF2B5EF4-FFF2-40B4-BE49-F238E27FC236}">
              <a16:creationId xmlns:a16="http://schemas.microsoft.com/office/drawing/2014/main" id="{5EB2AE69-A374-4C25-A42D-524147863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7</xdr:col>
      <xdr:colOff>873125</xdr:colOff>
      <xdr:row>30</xdr:row>
      <xdr:rowOff>31750</xdr:rowOff>
    </xdr:to>
    <xdr:graphicFrame macro="">
      <xdr:nvGraphicFramePr>
        <xdr:cNvPr id="2" name="Chart 3">
          <a:extLst>
            <a:ext uri="{FF2B5EF4-FFF2-40B4-BE49-F238E27FC236}">
              <a16:creationId xmlns:a16="http://schemas.microsoft.com/office/drawing/2014/main" id="{1701E245-1D55-4AA6-BBF6-08DBBCDF92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31</xdr:row>
      <xdr:rowOff>158749</xdr:rowOff>
    </xdr:from>
    <xdr:to>
      <xdr:col>7</xdr:col>
      <xdr:colOff>904875</xdr:colOff>
      <xdr:row>49</xdr:row>
      <xdr:rowOff>79374</xdr:rowOff>
    </xdr:to>
    <xdr:graphicFrame macro="">
      <xdr:nvGraphicFramePr>
        <xdr:cNvPr id="3" name="Chart 6">
          <a:extLst>
            <a:ext uri="{FF2B5EF4-FFF2-40B4-BE49-F238E27FC236}">
              <a16:creationId xmlns:a16="http://schemas.microsoft.com/office/drawing/2014/main" id="{6DECB028-59D9-4591-AFC1-26575AC17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50</xdr:row>
      <xdr:rowOff>174624</xdr:rowOff>
    </xdr:from>
    <xdr:to>
      <xdr:col>7</xdr:col>
      <xdr:colOff>920751</xdr:colOff>
      <xdr:row>68</xdr:row>
      <xdr:rowOff>126999</xdr:rowOff>
    </xdr:to>
    <xdr:graphicFrame macro="">
      <xdr:nvGraphicFramePr>
        <xdr:cNvPr id="4" name="Chart 7">
          <a:extLst>
            <a:ext uri="{FF2B5EF4-FFF2-40B4-BE49-F238E27FC236}">
              <a16:creationId xmlns:a16="http://schemas.microsoft.com/office/drawing/2014/main" id="{DF129869-40D3-4E0E-908F-3B9867021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330200</xdr:colOff>
      <xdr:row>18</xdr:row>
      <xdr:rowOff>127000</xdr:rowOff>
    </xdr:from>
    <xdr:to>
      <xdr:col>8</xdr:col>
      <xdr:colOff>927100</xdr:colOff>
      <xdr:row>39</xdr:row>
      <xdr:rowOff>0</xdr:rowOff>
    </xdr:to>
    <xdr:graphicFrame macro="">
      <xdr:nvGraphicFramePr>
        <xdr:cNvPr id="2" name="Chart 4">
          <a:extLst>
            <a:ext uri="{FF2B5EF4-FFF2-40B4-BE49-F238E27FC236}">
              <a16:creationId xmlns:a16="http://schemas.microsoft.com/office/drawing/2014/main" id="{BC4A932D-9B68-441E-A3C1-751D454AB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330200</xdr:colOff>
      <xdr:row>39</xdr:row>
      <xdr:rowOff>152400</xdr:rowOff>
    </xdr:from>
    <xdr:to>
      <xdr:col>8</xdr:col>
      <xdr:colOff>762000</xdr:colOff>
      <xdr:row>62</xdr:row>
      <xdr:rowOff>190500</xdr:rowOff>
    </xdr:to>
    <xdr:graphicFrame macro="">
      <xdr:nvGraphicFramePr>
        <xdr:cNvPr id="3" name="Chart 9">
          <a:extLst>
            <a:ext uri="{FF2B5EF4-FFF2-40B4-BE49-F238E27FC236}">
              <a16:creationId xmlns:a16="http://schemas.microsoft.com/office/drawing/2014/main" id="{994B1EA7-9968-4EB8-AE0F-0106A1FE4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317500</xdr:colOff>
      <xdr:row>64</xdr:row>
      <xdr:rowOff>101600</xdr:rowOff>
    </xdr:from>
    <xdr:to>
      <xdr:col>8</xdr:col>
      <xdr:colOff>711200</xdr:colOff>
      <xdr:row>86</xdr:row>
      <xdr:rowOff>101600</xdr:rowOff>
    </xdr:to>
    <xdr:graphicFrame macro="">
      <xdr:nvGraphicFramePr>
        <xdr:cNvPr id="4" name="Chart 10">
          <a:extLst>
            <a:ext uri="{FF2B5EF4-FFF2-40B4-BE49-F238E27FC236}">
              <a16:creationId xmlns:a16="http://schemas.microsoft.com/office/drawing/2014/main" id="{A0CFBE96-BF56-4301-822A-AF7FBFD04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215900</xdr:colOff>
      <xdr:row>14</xdr:row>
      <xdr:rowOff>165100</xdr:rowOff>
    </xdr:from>
    <xdr:to>
      <xdr:col>11</xdr:col>
      <xdr:colOff>114300</xdr:colOff>
      <xdr:row>36</xdr:row>
      <xdr:rowOff>101600</xdr:rowOff>
    </xdr:to>
    <xdr:graphicFrame macro="">
      <xdr:nvGraphicFramePr>
        <xdr:cNvPr id="2" name="Chart 5">
          <a:extLst>
            <a:ext uri="{FF2B5EF4-FFF2-40B4-BE49-F238E27FC236}">
              <a16:creationId xmlns:a16="http://schemas.microsoft.com/office/drawing/2014/main" id="{AA7A5BE7-0FAC-4827-B0C2-DC59830E9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40</xdr:row>
      <xdr:rowOff>139700</xdr:rowOff>
    </xdr:from>
    <xdr:to>
      <xdr:col>7</xdr:col>
      <xdr:colOff>139700</xdr:colOff>
      <xdr:row>55</xdr:row>
      <xdr:rowOff>0</xdr:rowOff>
    </xdr:to>
    <xdr:graphicFrame macro="">
      <xdr:nvGraphicFramePr>
        <xdr:cNvPr id="3" name="Chart 8">
          <a:extLst>
            <a:ext uri="{FF2B5EF4-FFF2-40B4-BE49-F238E27FC236}">
              <a16:creationId xmlns:a16="http://schemas.microsoft.com/office/drawing/2014/main" id="{075D02D4-B609-4391-9E80-F7D8378AC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723901</xdr:colOff>
      <xdr:row>16</xdr:row>
      <xdr:rowOff>25400</xdr:rowOff>
    </xdr:from>
    <xdr:to>
      <xdr:col>9</xdr:col>
      <xdr:colOff>80380</xdr:colOff>
      <xdr:row>43</xdr:row>
      <xdr:rowOff>16076</xdr:rowOff>
    </xdr:to>
    <xdr:graphicFrame macro="">
      <xdr:nvGraphicFramePr>
        <xdr:cNvPr id="2" name="Chart 1">
          <a:extLst>
            <a:ext uri="{FF2B5EF4-FFF2-40B4-BE49-F238E27FC236}">
              <a16:creationId xmlns:a16="http://schemas.microsoft.com/office/drawing/2014/main" id="{D87799ED-1E3A-4911-BF1F-2A36D4DF5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723578</xdr:colOff>
      <xdr:row>45</xdr:row>
      <xdr:rowOff>88900</xdr:rowOff>
    </xdr:from>
    <xdr:to>
      <xdr:col>8</xdr:col>
      <xdr:colOff>192911</xdr:colOff>
      <xdr:row>73</xdr:row>
      <xdr:rowOff>32152</xdr:rowOff>
    </xdr:to>
    <xdr:graphicFrame macro="">
      <xdr:nvGraphicFramePr>
        <xdr:cNvPr id="3" name="Chart 3">
          <a:extLst>
            <a:ext uri="{FF2B5EF4-FFF2-40B4-BE49-F238E27FC236}">
              <a16:creationId xmlns:a16="http://schemas.microsoft.com/office/drawing/2014/main" id="{9EF72274-25DF-4967-A4C7-0CB1C54F3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13</xdr:row>
      <xdr:rowOff>0</xdr:rowOff>
    </xdr:from>
    <xdr:to>
      <xdr:col>9</xdr:col>
      <xdr:colOff>457200</xdr:colOff>
      <xdr:row>36</xdr:row>
      <xdr:rowOff>38100</xdr:rowOff>
    </xdr:to>
    <xdr:graphicFrame macro="">
      <xdr:nvGraphicFramePr>
        <xdr:cNvPr id="2" name="Chart 1">
          <a:extLst>
            <a:ext uri="{FF2B5EF4-FFF2-40B4-BE49-F238E27FC236}">
              <a16:creationId xmlns:a16="http://schemas.microsoft.com/office/drawing/2014/main" id="{0BD2A572-DBC3-40D0-92BB-F27684A36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146050</xdr:rowOff>
    </xdr:from>
    <xdr:to>
      <xdr:col>9</xdr:col>
      <xdr:colOff>482600</xdr:colOff>
      <xdr:row>59</xdr:row>
      <xdr:rowOff>127000</xdr:rowOff>
    </xdr:to>
    <xdr:graphicFrame macro="">
      <xdr:nvGraphicFramePr>
        <xdr:cNvPr id="3" name="Chart 2">
          <a:extLst>
            <a:ext uri="{FF2B5EF4-FFF2-40B4-BE49-F238E27FC236}">
              <a16:creationId xmlns:a16="http://schemas.microsoft.com/office/drawing/2014/main" id="{A569F9A0-1A9B-472B-90A8-CF59D3D25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DEA2-4C36-804E-8617-02904EFB7953}">
  <dimension ref="A1"/>
  <sheetViews>
    <sheetView workbookViewId="0"/>
  </sheetViews>
  <sheetFormatPr defaultColWidth="11.42578125" defaultRowHeight="12.7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4058-169D-4593-9B81-46F287ADA52D}">
  <dimension ref="B1:C15"/>
  <sheetViews>
    <sheetView workbookViewId="0">
      <selection activeCell="E5" sqref="E5"/>
    </sheetView>
  </sheetViews>
  <sheetFormatPr defaultColWidth="10.85546875" defaultRowHeight="15"/>
  <cols>
    <col min="1" max="1" width="4.42578125" style="15" customWidth="1"/>
    <col min="2" max="2" width="24.7109375" style="13" customWidth="1"/>
    <col min="3" max="3" width="117.42578125" style="14" customWidth="1"/>
    <col min="4" max="16384" width="10.85546875" style="15"/>
  </cols>
  <sheetData>
    <row r="1" spans="2:3" ht="24.95" customHeight="1"/>
    <row r="2" spans="2:3" ht="45">
      <c r="B2" s="16" t="s">
        <v>40</v>
      </c>
      <c r="C2" s="17" t="s">
        <v>41</v>
      </c>
    </row>
    <row r="3" spans="2:3">
      <c r="B3" s="18"/>
      <c r="C3" s="19"/>
    </row>
    <row r="4" spans="2:3" ht="30">
      <c r="B4" s="18" t="s">
        <v>42</v>
      </c>
      <c r="C4" s="17" t="s">
        <v>43</v>
      </c>
    </row>
    <row r="5" spans="2:3" ht="45">
      <c r="B5" s="18" t="s">
        <v>44</v>
      </c>
      <c r="C5" s="17" t="s">
        <v>45</v>
      </c>
    </row>
    <row r="7" spans="2:3" ht="60">
      <c r="B7" s="20" t="s">
        <v>46</v>
      </c>
      <c r="C7" s="21" t="s">
        <v>47</v>
      </c>
    </row>
    <row r="8" spans="2:3">
      <c r="B8" s="22"/>
      <c r="C8" s="23"/>
    </row>
    <row r="9" spans="2:3" ht="30">
      <c r="B9" s="24" t="s">
        <v>48</v>
      </c>
      <c r="C9" s="21" t="s">
        <v>49</v>
      </c>
    </row>
    <row r="10" spans="2:3" ht="45">
      <c r="B10" s="24" t="s">
        <v>50</v>
      </c>
      <c r="C10" s="21" t="s">
        <v>51</v>
      </c>
    </row>
    <row r="12" spans="2:3" ht="105">
      <c r="B12" s="25" t="s">
        <v>52</v>
      </c>
      <c r="C12" s="26" t="s">
        <v>53</v>
      </c>
    </row>
    <row r="13" spans="2:3">
      <c r="B13" s="27"/>
      <c r="C13" s="28"/>
    </row>
    <row r="14" spans="2:3" ht="30">
      <c r="B14" s="29" t="s">
        <v>54</v>
      </c>
      <c r="C14" s="26" t="s">
        <v>55</v>
      </c>
    </row>
    <row r="15" spans="2:3" ht="45">
      <c r="B15" s="29" t="s">
        <v>56</v>
      </c>
      <c r="C15" s="26"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E5843-E012-4A0C-81B6-AD3BFF3B51F0}">
  <dimension ref="A1:N2"/>
  <sheetViews>
    <sheetView topLeftCell="A29" workbookViewId="0">
      <selection activeCell="S1" sqref="S1"/>
    </sheetView>
  </sheetViews>
  <sheetFormatPr defaultColWidth="8.85546875" defaultRowHeight="15"/>
  <cols>
    <col min="1" max="1" width="4.140625" style="87" customWidth="1"/>
    <col min="2" max="16384" width="8.85546875" style="87"/>
  </cols>
  <sheetData>
    <row r="1" spans="1:14" ht="174" customHeight="1">
      <c r="A1" s="86"/>
      <c r="B1" s="86"/>
      <c r="C1" s="86"/>
      <c r="D1" s="86"/>
      <c r="E1" s="86"/>
      <c r="F1" s="86"/>
      <c r="G1" s="86"/>
      <c r="H1" s="86"/>
      <c r="I1" s="86"/>
      <c r="J1" s="86"/>
      <c r="K1" s="86"/>
      <c r="L1" s="86"/>
      <c r="M1" s="86"/>
      <c r="N1" s="86"/>
    </row>
    <row r="2" spans="1:14" ht="51.95" customHeight="1">
      <c r="C2" s="88" t="s">
        <v>120</v>
      </c>
    </row>
  </sheetData>
  <mergeCells count="1">
    <mergeCell ref="A1:N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BA0C-EBD4-4F8D-9573-CCFBF0C098EE}">
  <dimension ref="A1:AN34"/>
  <sheetViews>
    <sheetView tabSelected="1" workbookViewId="0">
      <selection activeCell="F17" sqref="F17"/>
    </sheetView>
  </sheetViews>
  <sheetFormatPr defaultColWidth="8.85546875" defaultRowHeight="15"/>
  <cols>
    <col min="1" max="1" width="30" style="41" customWidth="1"/>
    <col min="2" max="2" width="15" style="40" bestFit="1" customWidth="1"/>
    <col min="3" max="3" width="17.85546875" style="40" customWidth="1"/>
    <col min="4" max="4" width="15.85546875" style="40" bestFit="1" customWidth="1"/>
    <col min="5" max="5" width="16.28515625" style="40" customWidth="1"/>
    <col min="6" max="6" width="16.85546875" style="40" customWidth="1"/>
    <col min="7" max="7" width="16.140625" style="40" customWidth="1"/>
    <col min="8" max="8" width="18.28515625" style="40" customWidth="1"/>
    <col min="9" max="9" width="18.7109375" style="40" customWidth="1"/>
    <col min="10" max="10" width="18.28515625" style="40" customWidth="1"/>
    <col min="11" max="11" width="9.7109375" style="40" bestFit="1" customWidth="1"/>
    <col min="12" max="12" width="9.28515625" style="40" bestFit="1" customWidth="1"/>
    <col min="13" max="13" width="9.7109375" style="40" bestFit="1" customWidth="1"/>
    <col min="14" max="14" width="9.28515625" style="40" bestFit="1" customWidth="1"/>
    <col min="15" max="15" width="9.7109375" style="40" bestFit="1" customWidth="1"/>
    <col min="16" max="17" width="9.28515625" style="40" bestFit="1" customWidth="1"/>
    <col min="18" max="18" width="11" style="40" bestFit="1" customWidth="1"/>
    <col min="19" max="19" width="10" style="40" bestFit="1" customWidth="1"/>
    <col min="20" max="20" width="9.7109375" style="40" bestFit="1" customWidth="1"/>
    <col min="21" max="21" width="9.28515625" style="40" bestFit="1" customWidth="1"/>
    <col min="22" max="22" width="9.7109375" style="40" bestFit="1" customWidth="1"/>
    <col min="23" max="23" width="9.28515625" style="40" bestFit="1" customWidth="1"/>
    <col min="24" max="24" width="9.7109375" style="40" bestFit="1" customWidth="1"/>
    <col min="25" max="26" width="9.28515625" style="40" bestFit="1" customWidth="1"/>
    <col min="27" max="27" width="11" style="40" bestFit="1" customWidth="1"/>
    <col min="28" max="28" width="10" style="40" bestFit="1" customWidth="1"/>
    <col min="29" max="29" width="9.7109375" style="40" bestFit="1" customWidth="1"/>
    <col min="30" max="30" width="9.28515625" style="40" bestFit="1" customWidth="1"/>
    <col min="31" max="31" width="9.7109375" style="40" bestFit="1" customWidth="1"/>
    <col min="32" max="32" width="9.28515625" style="40" bestFit="1" customWidth="1"/>
    <col min="33" max="33" width="9.7109375" style="40" bestFit="1" customWidth="1"/>
    <col min="34" max="36" width="9.28515625" style="40" bestFit="1" customWidth="1"/>
    <col min="37" max="37" width="10" style="40" bestFit="1" customWidth="1"/>
    <col min="38" max="39" width="15" style="40" bestFit="1" customWidth="1"/>
    <col min="40" max="40" width="15.85546875" style="40" bestFit="1" customWidth="1"/>
    <col min="41" max="16384" width="8.85546875" style="40"/>
  </cols>
  <sheetData>
    <row r="1" spans="1:40" s="84" customFormat="1" ht="47.1" customHeight="1">
      <c r="A1" s="85" t="s">
        <v>119</v>
      </c>
    </row>
    <row r="2" spans="1:40" ht="21.95" customHeight="1">
      <c r="A2" s="83"/>
    </row>
    <row r="3" spans="1:40" ht="47.1" customHeight="1"/>
    <row r="4" spans="1:40" s="74" customFormat="1" ht="26.25">
      <c r="A4" s="82"/>
      <c r="B4" s="80" t="s">
        <v>58</v>
      </c>
      <c r="C4" s="81"/>
      <c r="D4" s="80" t="s">
        <v>59</v>
      </c>
      <c r="E4" s="81"/>
      <c r="F4" s="80" t="s">
        <v>60</v>
      </c>
      <c r="G4" s="77"/>
      <c r="H4" s="79" t="s">
        <v>118</v>
      </c>
      <c r="I4" s="78"/>
      <c r="J4" s="77"/>
      <c r="K4" s="80" t="s">
        <v>61</v>
      </c>
      <c r="L4" s="81"/>
      <c r="M4" s="80" t="s">
        <v>62</v>
      </c>
      <c r="N4" s="81"/>
      <c r="O4" s="80" t="s">
        <v>101</v>
      </c>
      <c r="P4" s="81"/>
      <c r="Q4" s="79" t="s">
        <v>117</v>
      </c>
      <c r="R4" s="78"/>
      <c r="S4" s="77"/>
      <c r="T4" s="80" t="s">
        <v>100</v>
      </c>
      <c r="U4" s="81"/>
      <c r="V4" s="80" t="s">
        <v>65</v>
      </c>
      <c r="W4" s="81"/>
      <c r="X4" s="80" t="s">
        <v>99</v>
      </c>
      <c r="Y4" s="78"/>
      <c r="Z4" s="79" t="s">
        <v>116</v>
      </c>
      <c r="AA4" s="78"/>
      <c r="AB4" s="77"/>
      <c r="AC4" s="80" t="s">
        <v>67</v>
      </c>
      <c r="AD4" s="81"/>
      <c r="AE4" s="80" t="s">
        <v>68</v>
      </c>
      <c r="AF4" s="81"/>
      <c r="AG4" s="80" t="s">
        <v>69</v>
      </c>
      <c r="AH4" s="78"/>
      <c r="AI4" s="79" t="s">
        <v>115</v>
      </c>
      <c r="AJ4" s="78"/>
      <c r="AK4" s="77"/>
      <c r="AL4" s="76" t="s">
        <v>114</v>
      </c>
      <c r="AM4" s="75"/>
      <c r="AN4" s="75"/>
    </row>
    <row r="5" spans="1:40" s="56" customFormat="1" ht="36">
      <c r="A5" s="73"/>
      <c r="B5" s="71" t="s">
        <v>106</v>
      </c>
      <c r="C5" s="72" t="s">
        <v>105</v>
      </c>
      <c r="D5" s="71" t="s">
        <v>106</v>
      </c>
      <c r="E5" s="72" t="s">
        <v>105</v>
      </c>
      <c r="F5" s="71" t="s">
        <v>106</v>
      </c>
      <c r="G5" s="72" t="s">
        <v>105</v>
      </c>
      <c r="H5" s="70" t="s">
        <v>106</v>
      </c>
      <c r="I5" s="68" t="s">
        <v>105</v>
      </c>
      <c r="J5" s="69" t="s">
        <v>104</v>
      </c>
      <c r="K5" s="71" t="s">
        <v>106</v>
      </c>
      <c r="L5" s="72" t="s">
        <v>105</v>
      </c>
      <c r="M5" s="71" t="s">
        <v>106</v>
      </c>
      <c r="N5" s="72" t="s">
        <v>105</v>
      </c>
      <c r="O5" s="71" t="s">
        <v>106</v>
      </c>
      <c r="P5" s="72" t="s">
        <v>105</v>
      </c>
      <c r="Q5" s="70" t="s">
        <v>106</v>
      </c>
      <c r="R5" s="68" t="s">
        <v>105</v>
      </c>
      <c r="S5" s="69" t="s">
        <v>104</v>
      </c>
      <c r="T5" s="71" t="s">
        <v>106</v>
      </c>
      <c r="U5" s="72" t="s">
        <v>105</v>
      </c>
      <c r="V5" s="71" t="s">
        <v>106</v>
      </c>
      <c r="W5" s="72" t="s">
        <v>105</v>
      </c>
      <c r="X5" s="71" t="s">
        <v>106</v>
      </c>
      <c r="Y5" s="68" t="s">
        <v>105</v>
      </c>
      <c r="Z5" s="70" t="s">
        <v>106</v>
      </c>
      <c r="AA5" s="68" t="s">
        <v>105</v>
      </c>
      <c r="AB5" s="69" t="s">
        <v>104</v>
      </c>
      <c r="AC5" s="71" t="s">
        <v>106</v>
      </c>
      <c r="AD5" s="72" t="s">
        <v>105</v>
      </c>
      <c r="AE5" s="71" t="s">
        <v>106</v>
      </c>
      <c r="AF5" s="72" t="s">
        <v>105</v>
      </c>
      <c r="AG5" s="71" t="s">
        <v>106</v>
      </c>
      <c r="AH5" s="68" t="s">
        <v>105</v>
      </c>
      <c r="AI5" s="70" t="s">
        <v>106</v>
      </c>
      <c r="AJ5" s="68" t="s">
        <v>105</v>
      </c>
      <c r="AK5" s="69" t="s">
        <v>104</v>
      </c>
      <c r="AL5" s="68" t="s">
        <v>106</v>
      </c>
      <c r="AM5" s="68" t="s">
        <v>105</v>
      </c>
      <c r="AN5" s="67" t="s">
        <v>104</v>
      </c>
    </row>
    <row r="6" spans="1:40" ht="18">
      <c r="A6" s="66" t="s">
        <v>113</v>
      </c>
      <c r="B6" s="64">
        <v>100</v>
      </c>
      <c r="C6" s="65">
        <v>150</v>
      </c>
      <c r="D6" s="64">
        <v>100</v>
      </c>
      <c r="E6" s="65">
        <v>150</v>
      </c>
      <c r="F6" s="64">
        <v>100</v>
      </c>
      <c r="G6" s="65">
        <v>150</v>
      </c>
      <c r="H6" s="63">
        <f>SUM(B6+D6+F6)</f>
        <v>300</v>
      </c>
      <c r="I6" s="61">
        <f>SUM(C6+E6+G6)</f>
        <v>450</v>
      </c>
      <c r="J6" s="62">
        <f>H6-I6</f>
        <v>-150</v>
      </c>
      <c r="K6" s="64"/>
      <c r="L6" s="65"/>
      <c r="M6" s="64"/>
      <c r="N6" s="65"/>
      <c r="O6" s="64"/>
      <c r="P6" s="65"/>
      <c r="Q6" s="63">
        <f>SUM(K6+M6+O6)</f>
        <v>0</v>
      </c>
      <c r="R6" s="61">
        <f>SUM(L6+N6+P6)</f>
        <v>0</v>
      </c>
      <c r="S6" s="62">
        <f>Q6-R6</f>
        <v>0</v>
      </c>
      <c r="T6" s="64"/>
      <c r="U6" s="65"/>
      <c r="V6" s="64"/>
      <c r="W6" s="65"/>
      <c r="X6" s="64"/>
      <c r="Y6" s="61"/>
      <c r="Z6" s="63">
        <f>SUM(T6+V6+X6)</f>
        <v>0</v>
      </c>
      <c r="AA6" s="61">
        <f>SUM(U6+W6+Y6)</f>
        <v>0</v>
      </c>
      <c r="AB6" s="62">
        <f>Z6-AA6</f>
        <v>0</v>
      </c>
      <c r="AC6" s="64"/>
      <c r="AD6" s="65"/>
      <c r="AE6" s="64"/>
      <c r="AF6" s="65"/>
      <c r="AG6" s="64"/>
      <c r="AH6" s="61"/>
      <c r="AI6" s="63">
        <f>SUM(AC6+AE6+AG6)</f>
        <v>0</v>
      </c>
      <c r="AJ6" s="61">
        <f>SUM(AD6+AF6+AH6)</f>
        <v>0</v>
      </c>
      <c r="AK6" s="62">
        <f>AI6-AJ6</f>
        <v>0</v>
      </c>
      <c r="AL6" s="61">
        <f>SUM(H6+Q6+Z6+AI6)</f>
        <v>300</v>
      </c>
      <c r="AM6" s="61">
        <f>SUM(I6+R6+AA6+AJ6)</f>
        <v>450</v>
      </c>
      <c r="AN6" s="61">
        <f>AL6-AM6</f>
        <v>-150</v>
      </c>
    </row>
    <row r="7" spans="1:40" s="56" customFormat="1" ht="18">
      <c r="A7" s="66" t="s">
        <v>112</v>
      </c>
      <c r="B7" s="64">
        <v>100</v>
      </c>
      <c r="C7" s="65">
        <v>150</v>
      </c>
      <c r="D7" s="64">
        <v>100</v>
      </c>
      <c r="E7" s="65">
        <v>150</v>
      </c>
      <c r="F7" s="64">
        <v>100</v>
      </c>
      <c r="G7" s="65">
        <v>150</v>
      </c>
      <c r="H7" s="63">
        <f>SUM(B7+D7+F7)</f>
        <v>300</v>
      </c>
      <c r="I7" s="61">
        <f>SUM(C7+E7+G7)</f>
        <v>450</v>
      </c>
      <c r="J7" s="62">
        <f>H7-I7</f>
        <v>-150</v>
      </c>
      <c r="K7" s="64"/>
      <c r="L7" s="65"/>
      <c r="M7" s="64"/>
      <c r="N7" s="65"/>
      <c r="O7" s="64"/>
      <c r="P7" s="65"/>
      <c r="Q7" s="63">
        <f>SUM(K7+M7+O7)</f>
        <v>0</v>
      </c>
      <c r="R7" s="61">
        <f>SUM(L7+N7+P7)</f>
        <v>0</v>
      </c>
      <c r="S7" s="62">
        <f>Q7-R7</f>
        <v>0</v>
      </c>
      <c r="T7" s="64"/>
      <c r="U7" s="65"/>
      <c r="V7" s="64"/>
      <c r="W7" s="65"/>
      <c r="X7" s="64"/>
      <c r="Y7" s="61"/>
      <c r="Z7" s="63">
        <f>SUM(T7+V7+X7)</f>
        <v>0</v>
      </c>
      <c r="AA7" s="61">
        <f>SUM(U7+W7+Y7)</f>
        <v>0</v>
      </c>
      <c r="AB7" s="62">
        <f>Z7-AA7</f>
        <v>0</v>
      </c>
      <c r="AC7" s="64"/>
      <c r="AD7" s="65"/>
      <c r="AE7" s="64"/>
      <c r="AF7" s="65"/>
      <c r="AG7" s="64"/>
      <c r="AH7" s="61"/>
      <c r="AI7" s="63">
        <f>SUM(AC7+AE7+AG7)</f>
        <v>0</v>
      </c>
      <c r="AJ7" s="61">
        <f>SUM(AD7+AF7+AH7)</f>
        <v>0</v>
      </c>
      <c r="AK7" s="62">
        <f>AI7-AJ7</f>
        <v>0</v>
      </c>
      <c r="AL7" s="61">
        <f>SUM(H7+Q7+Z7+AI7)</f>
        <v>300</v>
      </c>
      <c r="AM7" s="61">
        <f>SUM(I7+R7+AA7+AJ7)</f>
        <v>450</v>
      </c>
      <c r="AN7" s="61">
        <f>AL7-AM7</f>
        <v>-150</v>
      </c>
    </row>
    <row r="8" spans="1:40" s="56" customFormat="1" ht="18">
      <c r="A8" s="66" t="s">
        <v>111</v>
      </c>
      <c r="B8" s="64">
        <v>100</v>
      </c>
      <c r="C8" s="65">
        <v>150</v>
      </c>
      <c r="D8" s="64">
        <v>100</v>
      </c>
      <c r="E8" s="65">
        <v>150</v>
      </c>
      <c r="F8" s="64">
        <v>100</v>
      </c>
      <c r="G8" s="65">
        <v>150</v>
      </c>
      <c r="H8" s="63">
        <f>SUM(B8+D8+F8)</f>
        <v>300</v>
      </c>
      <c r="I8" s="61">
        <f>SUM(C8+E8+G8)</f>
        <v>450</v>
      </c>
      <c r="J8" s="62">
        <f>H8-I8</f>
        <v>-150</v>
      </c>
      <c r="K8" s="64"/>
      <c r="L8" s="65"/>
      <c r="M8" s="64"/>
      <c r="N8" s="65"/>
      <c r="O8" s="64"/>
      <c r="P8" s="65"/>
      <c r="Q8" s="63">
        <f>SUM(K8+M8+O8)</f>
        <v>0</v>
      </c>
      <c r="R8" s="61">
        <f>SUM(L8+N8+P8)</f>
        <v>0</v>
      </c>
      <c r="S8" s="62">
        <f>Q8-R8</f>
        <v>0</v>
      </c>
      <c r="T8" s="64"/>
      <c r="U8" s="65"/>
      <c r="V8" s="64"/>
      <c r="W8" s="65"/>
      <c r="X8" s="64"/>
      <c r="Y8" s="61"/>
      <c r="Z8" s="63">
        <f>SUM(T8+V8+X8)</f>
        <v>0</v>
      </c>
      <c r="AA8" s="61">
        <f>SUM(U8+W8+Y8)</f>
        <v>0</v>
      </c>
      <c r="AB8" s="62">
        <f>Z8-AA8</f>
        <v>0</v>
      </c>
      <c r="AC8" s="64"/>
      <c r="AD8" s="65"/>
      <c r="AE8" s="64"/>
      <c r="AF8" s="65"/>
      <c r="AG8" s="64"/>
      <c r="AH8" s="61"/>
      <c r="AI8" s="63">
        <f>SUM(AC8+AE8+AG8)</f>
        <v>0</v>
      </c>
      <c r="AJ8" s="61">
        <f>SUM(AD8+AF8+AH8)</f>
        <v>0</v>
      </c>
      <c r="AK8" s="62">
        <f>AI8-AJ8</f>
        <v>0</v>
      </c>
      <c r="AL8" s="61">
        <f>SUM(H8+Q8+Z8+AI8)</f>
        <v>300</v>
      </c>
      <c r="AM8" s="61">
        <f>SUM(I8+R8+AA8+AJ8)</f>
        <v>450</v>
      </c>
      <c r="AN8" s="61">
        <f>AL8-AM8</f>
        <v>-150</v>
      </c>
    </row>
    <row r="9" spans="1:40" s="56" customFormat="1" ht="18">
      <c r="A9" s="66" t="s">
        <v>110</v>
      </c>
      <c r="B9" s="64">
        <v>100</v>
      </c>
      <c r="C9" s="65">
        <v>150</v>
      </c>
      <c r="D9" s="64">
        <v>100</v>
      </c>
      <c r="E9" s="65">
        <v>150</v>
      </c>
      <c r="F9" s="64">
        <v>100</v>
      </c>
      <c r="G9" s="65">
        <v>150</v>
      </c>
      <c r="H9" s="63">
        <f>SUM(B9+D9+F9)</f>
        <v>300</v>
      </c>
      <c r="I9" s="61">
        <f>SUM(C9+E9+G9)</f>
        <v>450</v>
      </c>
      <c r="J9" s="62">
        <f>H9-I9</f>
        <v>-150</v>
      </c>
      <c r="K9" s="64"/>
      <c r="L9" s="65"/>
      <c r="M9" s="64"/>
      <c r="N9" s="65"/>
      <c r="O9" s="64"/>
      <c r="P9" s="65"/>
      <c r="Q9" s="63">
        <f>SUM(K9+M9+O9)</f>
        <v>0</v>
      </c>
      <c r="R9" s="61">
        <f>SUM(L9+N9+P9)</f>
        <v>0</v>
      </c>
      <c r="S9" s="62">
        <f>Q9-R9</f>
        <v>0</v>
      </c>
      <c r="T9" s="64"/>
      <c r="U9" s="65"/>
      <c r="V9" s="64"/>
      <c r="W9" s="65"/>
      <c r="X9" s="64"/>
      <c r="Y9" s="61"/>
      <c r="Z9" s="63">
        <f>SUM(T9+V9+X9)</f>
        <v>0</v>
      </c>
      <c r="AA9" s="61">
        <f>SUM(U9+W9+Y9)</f>
        <v>0</v>
      </c>
      <c r="AB9" s="62">
        <f>Z9-AA9</f>
        <v>0</v>
      </c>
      <c r="AC9" s="64"/>
      <c r="AD9" s="65"/>
      <c r="AE9" s="64"/>
      <c r="AF9" s="65"/>
      <c r="AG9" s="64"/>
      <c r="AH9" s="61"/>
      <c r="AI9" s="63">
        <f>SUM(AC9+AE9+AG9)</f>
        <v>0</v>
      </c>
      <c r="AJ9" s="61">
        <f>SUM(AD9+AF9+AH9)</f>
        <v>0</v>
      </c>
      <c r="AK9" s="62">
        <f>AI9-AJ9</f>
        <v>0</v>
      </c>
      <c r="AL9" s="61">
        <f>SUM(H9+Q9+Z9+AI9)</f>
        <v>300</v>
      </c>
      <c r="AM9" s="61">
        <f>SUM(I9+R9+AA9+AJ9)</f>
        <v>450</v>
      </c>
      <c r="AN9" s="61">
        <f>AL9-AM9</f>
        <v>-150</v>
      </c>
    </row>
    <row r="10" spans="1:40" ht="18">
      <c r="A10" s="66" t="s">
        <v>109</v>
      </c>
      <c r="B10" s="64">
        <v>100</v>
      </c>
      <c r="C10" s="65">
        <v>150</v>
      </c>
      <c r="D10" s="64">
        <v>100</v>
      </c>
      <c r="E10" s="65">
        <v>150</v>
      </c>
      <c r="F10" s="64">
        <v>100</v>
      </c>
      <c r="G10" s="65">
        <v>150</v>
      </c>
      <c r="H10" s="63">
        <f>SUM(B10+D10+F10)</f>
        <v>300</v>
      </c>
      <c r="I10" s="61">
        <f>SUM(C10+E10+G10)</f>
        <v>450</v>
      </c>
      <c r="J10" s="62">
        <f>H10-I10</f>
        <v>-150</v>
      </c>
      <c r="K10" s="64"/>
      <c r="L10" s="65"/>
      <c r="M10" s="64"/>
      <c r="N10" s="65"/>
      <c r="O10" s="64"/>
      <c r="P10" s="65"/>
      <c r="Q10" s="63">
        <f>SUM(K10+M10+O10)</f>
        <v>0</v>
      </c>
      <c r="R10" s="61">
        <f>SUM(L10+N10+P10)</f>
        <v>0</v>
      </c>
      <c r="S10" s="62">
        <f>Q10-R10</f>
        <v>0</v>
      </c>
      <c r="T10" s="64"/>
      <c r="U10" s="65"/>
      <c r="V10" s="64"/>
      <c r="W10" s="65"/>
      <c r="X10" s="64"/>
      <c r="Y10" s="61"/>
      <c r="Z10" s="63">
        <f>SUM(T10+V10+X10)</f>
        <v>0</v>
      </c>
      <c r="AA10" s="61">
        <f>SUM(U10+W10+Y10)</f>
        <v>0</v>
      </c>
      <c r="AB10" s="62">
        <f>Z10-AA10</f>
        <v>0</v>
      </c>
      <c r="AC10" s="64"/>
      <c r="AD10" s="65"/>
      <c r="AE10" s="64"/>
      <c r="AF10" s="65"/>
      <c r="AG10" s="64"/>
      <c r="AH10" s="61"/>
      <c r="AI10" s="63">
        <f>SUM(AC10+AE10+AG10)</f>
        <v>0</v>
      </c>
      <c r="AJ10" s="61">
        <f>SUM(AD10+AF10+AH10)</f>
        <v>0</v>
      </c>
      <c r="AK10" s="62">
        <f>AI10-AJ10</f>
        <v>0</v>
      </c>
      <c r="AL10" s="61">
        <f>SUM(H10+Q10+Z10+AI10)</f>
        <v>300</v>
      </c>
      <c r="AM10" s="61">
        <f>SUM(I10+R10+AA10+AJ10)</f>
        <v>450</v>
      </c>
      <c r="AN10" s="61">
        <f>AL10-AM10</f>
        <v>-150</v>
      </c>
    </row>
    <row r="11" spans="1:40" s="56" customFormat="1" ht="18">
      <c r="A11" s="66" t="s">
        <v>108</v>
      </c>
      <c r="B11" s="64">
        <v>100</v>
      </c>
      <c r="C11" s="65">
        <v>150</v>
      </c>
      <c r="D11" s="64">
        <v>100</v>
      </c>
      <c r="E11" s="65">
        <v>150</v>
      </c>
      <c r="F11" s="64">
        <v>100</v>
      </c>
      <c r="G11" s="65">
        <v>150</v>
      </c>
      <c r="H11" s="63">
        <f>SUM(B11+D11+F11)</f>
        <v>300</v>
      </c>
      <c r="I11" s="61">
        <f>SUM(C11+E11+G11)</f>
        <v>450</v>
      </c>
      <c r="J11" s="62">
        <f>H11-I11</f>
        <v>-150</v>
      </c>
      <c r="K11" s="64"/>
      <c r="L11" s="65"/>
      <c r="M11" s="64"/>
      <c r="N11" s="65"/>
      <c r="O11" s="64"/>
      <c r="P11" s="65"/>
      <c r="Q11" s="63">
        <f>SUM(K11+M11+O11)</f>
        <v>0</v>
      </c>
      <c r="R11" s="61">
        <f>SUM(L11+N11+P11)</f>
        <v>0</v>
      </c>
      <c r="S11" s="62">
        <f>Q11-R11</f>
        <v>0</v>
      </c>
      <c r="T11" s="64"/>
      <c r="U11" s="65"/>
      <c r="V11" s="64"/>
      <c r="W11" s="65"/>
      <c r="X11" s="64"/>
      <c r="Y11" s="61"/>
      <c r="Z11" s="63">
        <f>SUM(T11+V11+X11)</f>
        <v>0</v>
      </c>
      <c r="AA11" s="61">
        <f>SUM(U11+W11+Y11)</f>
        <v>0</v>
      </c>
      <c r="AB11" s="62">
        <f>Z11-AA11</f>
        <v>0</v>
      </c>
      <c r="AC11" s="64"/>
      <c r="AD11" s="65"/>
      <c r="AE11" s="64"/>
      <c r="AF11" s="65"/>
      <c r="AG11" s="64"/>
      <c r="AH11" s="61"/>
      <c r="AI11" s="63">
        <f>SUM(AC11+AE11+AG11)</f>
        <v>0</v>
      </c>
      <c r="AJ11" s="61">
        <f>SUM(AD11+AF11+AH11)</f>
        <v>0</v>
      </c>
      <c r="AK11" s="62">
        <f>AI11-AJ11</f>
        <v>0</v>
      </c>
      <c r="AL11" s="61">
        <f>SUM(H11+Q11+Z11+AI11)</f>
        <v>300</v>
      </c>
      <c r="AM11" s="61">
        <f>SUM(I11+R11+AA11+AJ11)</f>
        <v>450</v>
      </c>
      <c r="AN11" s="61">
        <f>AL11-AM11</f>
        <v>-150</v>
      </c>
    </row>
    <row r="12" spans="1:40" s="56" customFormat="1" ht="18">
      <c r="A12" s="66" t="s">
        <v>2</v>
      </c>
      <c r="B12" s="64">
        <v>100</v>
      </c>
      <c r="C12" s="65">
        <v>150</v>
      </c>
      <c r="D12" s="64">
        <v>100</v>
      </c>
      <c r="E12" s="65">
        <v>150</v>
      </c>
      <c r="F12" s="64">
        <v>100</v>
      </c>
      <c r="G12" s="65">
        <v>150</v>
      </c>
      <c r="H12" s="63">
        <f>SUM(B12+D12+F12)</f>
        <v>300</v>
      </c>
      <c r="I12" s="61">
        <f>SUM(C12+E12+G12)</f>
        <v>450</v>
      </c>
      <c r="J12" s="62">
        <f>H12-I12</f>
        <v>-150</v>
      </c>
      <c r="K12" s="64"/>
      <c r="L12" s="65"/>
      <c r="M12" s="64"/>
      <c r="N12" s="65"/>
      <c r="O12" s="64"/>
      <c r="P12" s="65"/>
      <c r="Q12" s="63">
        <f>SUM(K12+M12+O12)</f>
        <v>0</v>
      </c>
      <c r="R12" s="61">
        <f>SUM(L12+N12+P12)</f>
        <v>0</v>
      </c>
      <c r="S12" s="62">
        <f>Q12-R12</f>
        <v>0</v>
      </c>
      <c r="T12" s="64"/>
      <c r="U12" s="65"/>
      <c r="V12" s="64"/>
      <c r="W12" s="65"/>
      <c r="X12" s="64"/>
      <c r="Y12" s="61"/>
      <c r="Z12" s="63">
        <f>SUM(T12+V12+X12)</f>
        <v>0</v>
      </c>
      <c r="AA12" s="61">
        <f>SUM(U12+W12+Y12)</f>
        <v>0</v>
      </c>
      <c r="AB12" s="62">
        <f>Z12-AA12</f>
        <v>0</v>
      </c>
      <c r="AC12" s="64"/>
      <c r="AD12" s="65"/>
      <c r="AE12" s="64"/>
      <c r="AF12" s="65"/>
      <c r="AG12" s="64"/>
      <c r="AH12" s="61"/>
      <c r="AI12" s="63">
        <f>SUM(AC12+AE12+AG12)</f>
        <v>0</v>
      </c>
      <c r="AJ12" s="61">
        <f>SUM(AD12+AF12+AH12)</f>
        <v>0</v>
      </c>
      <c r="AK12" s="62">
        <f>AI12-AJ12</f>
        <v>0</v>
      </c>
      <c r="AL12" s="61">
        <f>SUM(H12+Q12+Z12+AI12)</f>
        <v>300</v>
      </c>
      <c r="AM12" s="61">
        <f>SUM(I12+R12+AA12+AJ12)</f>
        <v>450</v>
      </c>
      <c r="AN12" s="61">
        <f>AL12-AM12</f>
        <v>-150</v>
      </c>
    </row>
    <row r="13" spans="1:40" s="56" customFormat="1" ht="23.25">
      <c r="A13" s="60" t="s">
        <v>98</v>
      </c>
      <c r="B13" s="57">
        <f>SUM(B6:B12)</f>
        <v>700</v>
      </c>
      <c r="C13" s="59">
        <f>SUM(C6:C12)</f>
        <v>1050</v>
      </c>
      <c r="D13" s="57">
        <f>SUM(D6:D12)</f>
        <v>700</v>
      </c>
      <c r="E13" s="59">
        <f>SUM(E6:E12)</f>
        <v>1050</v>
      </c>
      <c r="F13" s="57">
        <f>SUM(F6:F12)</f>
        <v>700</v>
      </c>
      <c r="G13" s="58">
        <f>SUM(G6:G12)</f>
        <v>1050</v>
      </c>
      <c r="H13" s="57">
        <f>SUM(H6:H12)</f>
        <v>2100</v>
      </c>
      <c r="I13" s="57">
        <f>SUM(I6:I12)</f>
        <v>3150</v>
      </c>
      <c r="J13" s="58">
        <f>SUM(J6:J12)</f>
        <v>-1050</v>
      </c>
      <c r="K13" s="57">
        <f>SUM(K6:K12)</f>
        <v>0</v>
      </c>
      <c r="L13" s="59">
        <f>SUM(L6:L12)</f>
        <v>0</v>
      </c>
      <c r="M13" s="57">
        <f>SUM(M6:M12)</f>
        <v>0</v>
      </c>
      <c r="N13" s="59">
        <f>SUM(N6:N12)</f>
        <v>0</v>
      </c>
      <c r="O13" s="57">
        <f>SUM(O6:O12)</f>
        <v>0</v>
      </c>
      <c r="P13" s="58">
        <f>SUM(P6:P12)</f>
        <v>0</v>
      </c>
      <c r="Q13" s="57">
        <f>SUM(Q6:Q12)</f>
        <v>0</v>
      </c>
      <c r="R13" s="57">
        <f>SUM(R6:R12)</f>
        <v>0</v>
      </c>
      <c r="S13" s="58">
        <f>SUM(S6:S12)</f>
        <v>0</v>
      </c>
      <c r="T13" s="57">
        <f>SUM(T6:T12)</f>
        <v>0</v>
      </c>
      <c r="U13" s="59">
        <f>SUM(U6:U12)</f>
        <v>0</v>
      </c>
      <c r="V13" s="57">
        <f>SUM(V6:V12)</f>
        <v>0</v>
      </c>
      <c r="W13" s="59">
        <f>SUM(W6:W12)</f>
        <v>0</v>
      </c>
      <c r="X13" s="57">
        <f>SUM(X6:X12)</f>
        <v>0</v>
      </c>
      <c r="Y13" s="58">
        <f>SUM(Y6:Y12)</f>
        <v>0</v>
      </c>
      <c r="Z13" s="57">
        <f>SUM(Z6:Z12)</f>
        <v>0</v>
      </c>
      <c r="AA13" s="57">
        <f>SUM(AA6:AA12)</f>
        <v>0</v>
      </c>
      <c r="AB13" s="58">
        <f>SUM(AB6:AB12)</f>
        <v>0</v>
      </c>
      <c r="AC13" s="57">
        <f>SUM(AC6:AC12)</f>
        <v>0</v>
      </c>
      <c r="AD13" s="59">
        <f>SUM(AD6:AD12)</f>
        <v>0</v>
      </c>
      <c r="AE13" s="57">
        <f>SUM(AE6:AE12)</f>
        <v>0</v>
      </c>
      <c r="AF13" s="59">
        <f>SUM(AF6:AF12)</f>
        <v>0</v>
      </c>
      <c r="AG13" s="57">
        <f>SUM(AG6:AG12)</f>
        <v>0</v>
      </c>
      <c r="AH13" s="58">
        <f>SUM(AH6:AH12)</f>
        <v>0</v>
      </c>
      <c r="AI13" s="57">
        <f>SUM(AI6:AI12)</f>
        <v>0</v>
      </c>
      <c r="AJ13" s="57">
        <f>SUM(AJ6:AJ12)</f>
        <v>0</v>
      </c>
      <c r="AK13" s="58">
        <f>SUM(AK6:AK12)</f>
        <v>0</v>
      </c>
      <c r="AL13" s="57">
        <f>SUM(AL6:AL12)</f>
        <v>2100</v>
      </c>
      <c r="AM13" s="57">
        <f>SUM(AM6:AM12)</f>
        <v>3150</v>
      </c>
      <c r="AN13" s="57">
        <f>SUM(AN6:AN12)</f>
        <v>-1050</v>
      </c>
    </row>
    <row r="16" spans="1:40" ht="18">
      <c r="B16" s="56"/>
    </row>
    <row r="20" spans="1:6" ht="15.75" thickBot="1"/>
    <row r="21" spans="1:6" ht="38.25">
      <c r="A21" s="55" t="s">
        <v>107</v>
      </c>
      <c r="B21" s="54" t="s">
        <v>106</v>
      </c>
      <c r="C21" s="54" t="s">
        <v>105</v>
      </c>
      <c r="D21" s="53" t="s">
        <v>104</v>
      </c>
      <c r="E21" s="52" t="s">
        <v>103</v>
      </c>
      <c r="F21" s="51" t="s">
        <v>102</v>
      </c>
    </row>
    <row r="22" spans="1:6" ht="18">
      <c r="A22" s="50" t="s">
        <v>58</v>
      </c>
      <c r="B22" s="48">
        <f>B13</f>
        <v>700</v>
      </c>
      <c r="C22" s="48">
        <f>C13</f>
        <v>1050</v>
      </c>
      <c r="D22" s="49">
        <f>B22-C22</f>
        <v>-350</v>
      </c>
      <c r="E22" s="48">
        <f>B22</f>
        <v>700</v>
      </c>
      <c r="F22" s="47">
        <f>C22</f>
        <v>1050</v>
      </c>
    </row>
    <row r="23" spans="1:6" ht="18">
      <c r="A23" s="50" t="s">
        <v>59</v>
      </c>
      <c r="B23" s="48">
        <f>D13</f>
        <v>700</v>
      </c>
      <c r="C23" s="48">
        <f>E13</f>
        <v>1050</v>
      </c>
      <c r="D23" s="49">
        <f>B23-C23</f>
        <v>-350</v>
      </c>
      <c r="E23" s="48">
        <f>SUM(B22:B23)</f>
        <v>1400</v>
      </c>
      <c r="F23" s="47">
        <f>SUM(C22:C23)</f>
        <v>2100</v>
      </c>
    </row>
    <row r="24" spans="1:6" ht="18">
      <c r="A24" s="50" t="s">
        <v>60</v>
      </c>
      <c r="B24" s="48">
        <f>F13</f>
        <v>700</v>
      </c>
      <c r="C24" s="48">
        <f>G13</f>
        <v>1050</v>
      </c>
      <c r="D24" s="49">
        <f>B24-C24</f>
        <v>-350</v>
      </c>
      <c r="E24" s="48">
        <f>SUM(B22:B24)</f>
        <v>2100</v>
      </c>
      <c r="F24" s="47">
        <f>SUM(C22:C24)</f>
        <v>3150</v>
      </c>
    </row>
    <row r="25" spans="1:6" ht="18">
      <c r="A25" s="50" t="s">
        <v>61</v>
      </c>
      <c r="B25" s="48">
        <f>K13</f>
        <v>0</v>
      </c>
      <c r="C25" s="48">
        <f>L13</f>
        <v>0</v>
      </c>
      <c r="D25" s="49">
        <f>B25-C25</f>
        <v>0</v>
      </c>
      <c r="E25" s="48">
        <f>SUM(B22:B25)</f>
        <v>2100</v>
      </c>
      <c r="F25" s="47">
        <f>SUM(C22:C25)</f>
        <v>3150</v>
      </c>
    </row>
    <row r="26" spans="1:6" ht="18">
      <c r="A26" s="50" t="s">
        <v>62</v>
      </c>
      <c r="B26" s="48">
        <f>M13+B25</f>
        <v>0</v>
      </c>
      <c r="C26" s="48">
        <f>N13</f>
        <v>0</v>
      </c>
      <c r="D26" s="49">
        <f>B26-C26</f>
        <v>0</v>
      </c>
      <c r="E26" s="48">
        <f>SUM(B22:B26)</f>
        <v>2100</v>
      </c>
      <c r="F26" s="47">
        <f>SUM(C22:C26)</f>
        <v>3150</v>
      </c>
    </row>
    <row r="27" spans="1:6" ht="18">
      <c r="A27" s="50" t="s">
        <v>101</v>
      </c>
      <c r="B27" s="48">
        <f>O13</f>
        <v>0</v>
      </c>
      <c r="C27" s="48">
        <f>P13</f>
        <v>0</v>
      </c>
      <c r="D27" s="49">
        <f>B27-C27</f>
        <v>0</v>
      </c>
      <c r="E27" s="48">
        <f>SUM(B22:B27)</f>
        <v>2100</v>
      </c>
      <c r="F27" s="47">
        <f>SUM(C22:C27)</f>
        <v>3150</v>
      </c>
    </row>
    <row r="28" spans="1:6" ht="18">
      <c r="A28" s="50" t="s">
        <v>100</v>
      </c>
      <c r="B28" s="48">
        <f>T13</f>
        <v>0</v>
      </c>
      <c r="C28" s="48">
        <f>U13</f>
        <v>0</v>
      </c>
      <c r="D28" s="49">
        <f>B28-C28</f>
        <v>0</v>
      </c>
      <c r="E28" s="48">
        <f>SUM(B22:B28)</f>
        <v>2100</v>
      </c>
      <c r="F28" s="47">
        <f>SUM(C22:C28)</f>
        <v>3150</v>
      </c>
    </row>
    <row r="29" spans="1:6" ht="18">
      <c r="A29" s="50" t="s">
        <v>65</v>
      </c>
      <c r="B29" s="48">
        <f>V13</f>
        <v>0</v>
      </c>
      <c r="C29" s="48">
        <f>W13</f>
        <v>0</v>
      </c>
      <c r="D29" s="49">
        <f>B29-C29</f>
        <v>0</v>
      </c>
      <c r="E29" s="48">
        <f>SUM(B22:B29)</f>
        <v>2100</v>
      </c>
      <c r="F29" s="47">
        <f>SUM(C22:C29)</f>
        <v>3150</v>
      </c>
    </row>
    <row r="30" spans="1:6" ht="18">
      <c r="A30" s="50" t="s">
        <v>99</v>
      </c>
      <c r="B30" s="48">
        <f>X13</f>
        <v>0</v>
      </c>
      <c r="C30" s="48">
        <f>Y13</f>
        <v>0</v>
      </c>
      <c r="D30" s="49">
        <f>B30-C30</f>
        <v>0</v>
      </c>
      <c r="E30" s="48">
        <f>SUM(B22:B30)</f>
        <v>2100</v>
      </c>
      <c r="F30" s="47">
        <f>SUM(C22:C30)</f>
        <v>3150</v>
      </c>
    </row>
    <row r="31" spans="1:6" ht="18">
      <c r="A31" s="50" t="s">
        <v>67</v>
      </c>
      <c r="B31" s="48">
        <f>AC13</f>
        <v>0</v>
      </c>
      <c r="C31" s="48">
        <f>AD13</f>
        <v>0</v>
      </c>
      <c r="D31" s="49">
        <f>B31-C31</f>
        <v>0</v>
      </c>
      <c r="E31" s="48">
        <f>SUM(B22:B31)</f>
        <v>2100</v>
      </c>
      <c r="F31" s="47">
        <f>SUM(C22:C31)</f>
        <v>3150</v>
      </c>
    </row>
    <row r="32" spans="1:6" ht="18">
      <c r="A32" s="50" t="s">
        <v>68</v>
      </c>
      <c r="B32" s="48">
        <f>AE13</f>
        <v>0</v>
      </c>
      <c r="C32" s="48">
        <f>AF13</f>
        <v>0</v>
      </c>
      <c r="D32" s="49">
        <f>B32-C32</f>
        <v>0</v>
      </c>
      <c r="E32" s="48">
        <f>SUM(B22:B32)</f>
        <v>2100</v>
      </c>
      <c r="F32" s="47">
        <f>SUM(C22:C32)</f>
        <v>3150</v>
      </c>
    </row>
    <row r="33" spans="1:6" ht="18">
      <c r="A33" s="50" t="s">
        <v>69</v>
      </c>
      <c r="B33" s="48">
        <f>AH13</f>
        <v>0</v>
      </c>
      <c r="C33" s="48">
        <f>AH13</f>
        <v>0</v>
      </c>
      <c r="D33" s="49">
        <f>B33-C33</f>
        <v>0</v>
      </c>
      <c r="E33" s="48">
        <f>SUM(B22:B33)</f>
        <v>2100</v>
      </c>
      <c r="F33" s="47">
        <f>SUM(C22:C33)</f>
        <v>3150</v>
      </c>
    </row>
    <row r="34" spans="1:6" ht="24" thickBot="1">
      <c r="A34" s="46" t="s">
        <v>98</v>
      </c>
      <c r="B34" s="45">
        <f>SUM(B22:B33)</f>
        <v>2100</v>
      </c>
      <c r="C34" s="45">
        <f>SUM(C22:C33)</f>
        <v>3150</v>
      </c>
      <c r="D34" s="44">
        <f>SUM(D22:D33)</f>
        <v>-1050</v>
      </c>
      <c r="E34" s="43"/>
      <c r="F34" s="42"/>
    </row>
  </sheetData>
  <mergeCells count="17">
    <mergeCell ref="O4:P4"/>
    <mergeCell ref="H4:J4"/>
    <mergeCell ref="Q4:S4"/>
    <mergeCell ref="Z4:AB4"/>
    <mergeCell ref="AI4:AK4"/>
    <mergeCell ref="B4:C4"/>
    <mergeCell ref="D4:E4"/>
    <mergeCell ref="F4:G4"/>
    <mergeCell ref="K4:L4"/>
    <mergeCell ref="M4:N4"/>
    <mergeCell ref="AL4:AN4"/>
    <mergeCell ref="T4:U4"/>
    <mergeCell ref="V4:W4"/>
    <mergeCell ref="X4:Y4"/>
    <mergeCell ref="AC4:AD4"/>
    <mergeCell ref="AE4:AF4"/>
    <mergeCell ref="AG4:AH4"/>
  </mergeCells>
  <pageMargins left="0.7" right="0.7" top="0.75" bottom="0.75" header="0.3" footer="0.3"/>
  <pageSetup orientation="portrait"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opLeftCell="A28" zoomScale="130" zoomScaleNormal="130" workbookViewId="0">
      <selection activeCell="E29" sqref="E29"/>
    </sheetView>
  </sheetViews>
  <sheetFormatPr defaultColWidth="14.42578125" defaultRowHeight="15"/>
  <cols>
    <col min="1" max="1" width="25" style="1" customWidth="1"/>
    <col min="2" max="2" width="23.85546875" style="1" customWidth="1"/>
    <col min="3" max="3" width="24" style="1" customWidth="1"/>
    <col min="4" max="4" width="24.28515625" style="1" customWidth="1"/>
    <col min="5" max="5" width="24.42578125" style="1" customWidth="1"/>
    <col min="6" max="6" width="24.85546875" style="1" customWidth="1"/>
    <col min="7" max="7" width="26.5703125" style="1" customWidth="1"/>
    <col min="8" max="16384" width="14.42578125" style="1"/>
  </cols>
  <sheetData>
    <row r="1" spans="1:7" ht="15.75">
      <c r="A1" s="120">
        <v>45474</v>
      </c>
      <c r="B1" s="121"/>
      <c r="C1" s="121"/>
      <c r="D1" s="121"/>
      <c r="E1" s="121"/>
      <c r="F1" s="121"/>
      <c r="G1" s="2" t="s">
        <v>0</v>
      </c>
    </row>
    <row r="2" spans="1:7">
      <c r="A2" s="121"/>
      <c r="B2" s="121"/>
      <c r="C2" s="121"/>
      <c r="D2" s="121"/>
      <c r="E2" s="121"/>
      <c r="F2" s="121"/>
      <c r="G2" s="92" t="s">
        <v>1</v>
      </c>
    </row>
    <row r="3" spans="1:7">
      <c r="A3" s="121"/>
      <c r="B3" s="121"/>
      <c r="C3" s="121"/>
      <c r="D3" s="121"/>
      <c r="E3" s="121"/>
      <c r="F3" s="121"/>
      <c r="G3" s="105" t="s">
        <v>11</v>
      </c>
    </row>
    <row r="4" spans="1:7">
      <c r="A4" s="121"/>
      <c r="B4" s="121"/>
      <c r="C4" s="121"/>
      <c r="D4" s="121"/>
      <c r="E4" s="121"/>
      <c r="F4" s="121"/>
      <c r="G4" s="134" t="s">
        <v>13</v>
      </c>
    </row>
    <row r="5" spans="1:7">
      <c r="A5" s="121"/>
      <c r="B5" s="121"/>
      <c r="C5" s="121"/>
      <c r="D5" s="121"/>
      <c r="E5" s="121"/>
      <c r="F5" s="121"/>
      <c r="G5" s="125" t="s">
        <v>126</v>
      </c>
    </row>
    <row r="6" spans="1:7">
      <c r="A6" s="121"/>
      <c r="B6" s="121"/>
      <c r="C6" s="121"/>
      <c r="D6" s="121"/>
      <c r="E6" s="121"/>
      <c r="F6" s="121"/>
      <c r="G6" s="106" t="s">
        <v>12</v>
      </c>
    </row>
    <row r="7" spans="1:7">
      <c r="A7" s="121"/>
      <c r="B7" s="121"/>
      <c r="C7" s="121"/>
      <c r="D7" s="121"/>
      <c r="E7" s="121"/>
      <c r="F7" s="121"/>
      <c r="G7" s="94" t="s">
        <v>121</v>
      </c>
    </row>
    <row r="8" spans="1:7">
      <c r="A8" s="121"/>
      <c r="B8" s="121"/>
      <c r="C8" s="121"/>
      <c r="D8" s="121"/>
      <c r="E8" s="121"/>
      <c r="F8" s="121"/>
      <c r="G8" s="107" t="s">
        <v>2</v>
      </c>
    </row>
    <row r="9" spans="1:7">
      <c r="A9" s="121"/>
      <c r="B9" s="121"/>
      <c r="C9" s="121"/>
      <c r="D9" s="121"/>
      <c r="E9" s="121"/>
      <c r="F9" s="121"/>
      <c r="G9" s="123" t="s">
        <v>133</v>
      </c>
    </row>
    <row r="10" spans="1:7">
      <c r="A10" s="122"/>
      <c r="B10" s="122"/>
      <c r="C10" s="122"/>
      <c r="D10" s="122"/>
      <c r="E10" s="122"/>
      <c r="F10" s="122"/>
      <c r="G10" s="129" t="s">
        <v>138</v>
      </c>
    </row>
    <row r="11" spans="1:7">
      <c r="A11" s="113"/>
      <c r="B11" s="114"/>
      <c r="C11" s="114"/>
      <c r="D11" s="114"/>
      <c r="E11" s="114"/>
      <c r="F11" s="114"/>
      <c r="G11" s="115"/>
    </row>
    <row r="12" spans="1:7" ht="15.75">
      <c r="A12" s="108" t="s">
        <v>3</v>
      </c>
      <c r="B12" s="110" t="s">
        <v>127</v>
      </c>
      <c r="C12" s="110" t="s">
        <v>128</v>
      </c>
      <c r="D12" s="110" t="s">
        <v>129</v>
      </c>
      <c r="E12" s="110" t="s">
        <v>130</v>
      </c>
      <c r="F12" s="110" t="s">
        <v>131</v>
      </c>
      <c r="G12" s="109" t="s">
        <v>132</v>
      </c>
    </row>
    <row r="13" spans="1:7">
      <c r="A13" s="3"/>
      <c r="B13" s="93" t="s">
        <v>124</v>
      </c>
      <c r="C13" s="100"/>
      <c r="D13" s="124" t="s">
        <v>140</v>
      </c>
      <c r="E13" s="98"/>
      <c r="F13" s="93" t="s">
        <v>122</v>
      </c>
      <c r="G13" s="3"/>
    </row>
    <row r="14" spans="1:7">
      <c r="A14" s="5"/>
      <c r="B14" s="4"/>
      <c r="C14" s="4"/>
      <c r="D14" s="4"/>
      <c r="E14" s="99"/>
      <c r="F14" s="4"/>
      <c r="G14" s="5"/>
    </row>
    <row r="15" spans="1:7">
      <c r="A15" s="5"/>
      <c r="B15" s="4"/>
      <c r="C15" s="4"/>
      <c r="D15" s="4"/>
      <c r="E15" s="4"/>
      <c r="F15" s="4"/>
      <c r="G15" s="5"/>
    </row>
    <row r="16" spans="1:7">
      <c r="A16" s="5"/>
      <c r="B16" s="4"/>
      <c r="C16" s="4"/>
      <c r="D16" s="4"/>
      <c r="E16" s="4"/>
      <c r="F16" s="4"/>
      <c r="G16" s="5"/>
    </row>
    <row r="17" spans="1:7">
      <c r="A17" s="95" t="s">
        <v>123</v>
      </c>
      <c r="B17" s="96"/>
      <c r="C17" s="96"/>
      <c r="D17" s="96"/>
      <c r="E17" s="96"/>
      <c r="F17" s="96"/>
      <c r="G17" s="97"/>
    </row>
    <row r="18" spans="1:7">
      <c r="A18" s="116"/>
      <c r="B18" s="117"/>
      <c r="C18" s="117"/>
      <c r="D18" s="117"/>
      <c r="E18" s="117"/>
      <c r="F18" s="117"/>
      <c r="G18" s="118"/>
    </row>
    <row r="19" spans="1:7" ht="15.75">
      <c r="A19" s="108" t="s">
        <v>15</v>
      </c>
      <c r="B19" s="111" t="s">
        <v>22</v>
      </c>
      <c r="C19" s="111" t="s">
        <v>18</v>
      </c>
      <c r="D19" s="111" t="s">
        <v>28</v>
      </c>
      <c r="E19" s="111" t="s">
        <v>29</v>
      </c>
      <c r="F19" s="111" t="s">
        <v>30</v>
      </c>
      <c r="G19" s="108" t="s">
        <v>31</v>
      </c>
    </row>
    <row r="20" spans="1:7" ht="30">
      <c r="A20" s="3"/>
      <c r="B20" s="130" t="s">
        <v>137</v>
      </c>
      <c r="C20" s="101"/>
      <c r="D20" s="131" t="s">
        <v>141</v>
      </c>
      <c r="E20" s="4"/>
      <c r="F20" s="93" t="s">
        <v>139</v>
      </c>
      <c r="G20" s="3"/>
    </row>
    <row r="21" spans="1:7">
      <c r="A21" s="5"/>
      <c r="B21" s="4"/>
      <c r="C21" s="99"/>
      <c r="D21" s="4"/>
      <c r="E21" s="4"/>
      <c r="F21" s="4"/>
      <c r="G21" s="5"/>
    </row>
    <row r="22" spans="1:7">
      <c r="A22" s="5"/>
      <c r="B22" s="4"/>
      <c r="C22" s="4"/>
      <c r="D22" s="4"/>
      <c r="E22" s="4"/>
      <c r="F22" s="4"/>
      <c r="G22" s="5"/>
    </row>
    <row r="23" spans="1:7">
      <c r="A23" s="5"/>
      <c r="B23" s="4"/>
      <c r="C23" s="4"/>
      <c r="D23" s="4"/>
      <c r="E23" s="4"/>
      <c r="F23" s="4"/>
      <c r="G23" s="5"/>
    </row>
    <row r="24" spans="1:7">
      <c r="A24" s="89" t="s">
        <v>27</v>
      </c>
      <c r="B24" s="90"/>
      <c r="C24" s="90"/>
      <c r="D24" s="90"/>
      <c r="E24" s="90"/>
      <c r="F24" s="91"/>
      <c r="G24" s="6"/>
    </row>
    <row r="25" spans="1:7">
      <c r="A25" s="119"/>
      <c r="B25" s="114"/>
      <c r="C25" s="114"/>
      <c r="D25" s="114"/>
      <c r="E25" s="114"/>
      <c r="F25" s="114"/>
      <c r="G25" s="114"/>
    </row>
    <row r="26" spans="1:7" ht="15.75">
      <c r="A26" s="108" t="s">
        <v>14</v>
      </c>
      <c r="B26" s="111" t="s">
        <v>23</v>
      </c>
      <c r="C26" s="111" t="s">
        <v>19</v>
      </c>
      <c r="D26" s="111" t="s">
        <v>32</v>
      </c>
      <c r="E26" s="111" t="s">
        <v>34</v>
      </c>
      <c r="F26" s="111" t="s">
        <v>36</v>
      </c>
      <c r="G26" s="108" t="s">
        <v>38</v>
      </c>
    </row>
    <row r="27" spans="1:7" ht="30">
      <c r="A27" s="3"/>
      <c r="B27" s="127" t="s">
        <v>134</v>
      </c>
      <c r="C27" s="7"/>
      <c r="D27" s="132" t="s">
        <v>142</v>
      </c>
      <c r="E27" s="102"/>
      <c r="F27" s="136" t="s">
        <v>145</v>
      </c>
      <c r="G27" s="3"/>
    </row>
    <row r="28" spans="1:7">
      <c r="A28" s="5"/>
      <c r="B28" s="4"/>
      <c r="C28" s="7"/>
      <c r="D28" s="7"/>
      <c r="E28" s="4"/>
      <c r="F28" s="8"/>
      <c r="G28" s="5"/>
    </row>
    <row r="29" spans="1:7">
      <c r="A29" s="5"/>
      <c r="B29" s="4"/>
      <c r="C29" s="7"/>
      <c r="D29" s="7"/>
      <c r="E29" s="4"/>
      <c r="F29" s="8"/>
      <c r="G29" s="5"/>
    </row>
    <row r="30" spans="1:7">
      <c r="A30" s="5"/>
      <c r="B30" s="4"/>
      <c r="C30" s="7"/>
      <c r="D30" s="7"/>
      <c r="E30" s="4"/>
      <c r="F30" s="8"/>
      <c r="G30" s="5"/>
    </row>
    <row r="31" spans="1:7">
      <c r="A31" s="6"/>
      <c r="B31" s="103"/>
      <c r="C31" s="103"/>
      <c r="D31" s="103"/>
      <c r="E31" s="103"/>
      <c r="F31" s="9"/>
      <c r="G31" s="6"/>
    </row>
    <row r="32" spans="1:7">
      <c r="A32" s="119"/>
      <c r="B32" s="114"/>
      <c r="C32" s="114"/>
      <c r="D32" s="114"/>
      <c r="E32" s="114"/>
      <c r="F32" s="114"/>
      <c r="G32" s="114"/>
    </row>
    <row r="33" spans="1:7" ht="15.75">
      <c r="A33" s="108" t="s">
        <v>16</v>
      </c>
      <c r="B33" s="111" t="s">
        <v>24</v>
      </c>
      <c r="C33" s="111" t="s">
        <v>20</v>
      </c>
      <c r="D33" s="111" t="s">
        <v>33</v>
      </c>
      <c r="E33" s="111" t="s">
        <v>35</v>
      </c>
      <c r="F33" s="111" t="s">
        <v>37</v>
      </c>
      <c r="G33" s="108" t="s">
        <v>39</v>
      </c>
    </row>
    <row r="34" spans="1:7">
      <c r="A34" s="3"/>
      <c r="B34" s="126" t="s">
        <v>135</v>
      </c>
      <c r="C34" s="10"/>
      <c r="D34" s="133" t="s">
        <v>143</v>
      </c>
      <c r="E34" s="10"/>
      <c r="F34" s="135" t="s">
        <v>125</v>
      </c>
      <c r="G34" s="3"/>
    </row>
    <row r="35" spans="1:7">
      <c r="A35" s="5"/>
      <c r="B35" s="7"/>
      <c r="C35" s="4"/>
      <c r="D35" s="4"/>
      <c r="E35" s="4"/>
      <c r="F35" s="8"/>
      <c r="G35" s="5"/>
    </row>
    <row r="36" spans="1:7">
      <c r="A36" s="5"/>
      <c r="B36" s="7"/>
      <c r="C36" s="4"/>
      <c r="D36" s="4"/>
      <c r="E36" s="4"/>
      <c r="F36" s="8"/>
      <c r="G36" s="5"/>
    </row>
    <row r="37" spans="1:7">
      <c r="A37" s="5"/>
      <c r="B37" s="7"/>
      <c r="C37" s="4"/>
      <c r="D37" s="4"/>
      <c r="E37" s="4"/>
      <c r="F37" s="8"/>
      <c r="G37" s="5"/>
    </row>
    <row r="38" spans="1:7">
      <c r="A38" s="6"/>
      <c r="B38" s="11"/>
      <c r="C38" s="104"/>
      <c r="D38" s="104"/>
      <c r="E38" s="104"/>
      <c r="F38" s="9"/>
      <c r="G38" s="6"/>
    </row>
    <row r="39" spans="1:7">
      <c r="A39" s="113"/>
      <c r="B39" s="114"/>
      <c r="C39" s="114"/>
      <c r="D39" s="114"/>
      <c r="E39" s="114"/>
      <c r="F39" s="114"/>
      <c r="G39" s="115"/>
    </row>
    <row r="40" spans="1:7" ht="15.75">
      <c r="A40" s="108" t="s">
        <v>17</v>
      </c>
      <c r="B40" s="111" t="s">
        <v>25</v>
      </c>
      <c r="C40" s="111" t="s">
        <v>21</v>
      </c>
      <c r="D40" s="111" t="s">
        <v>26</v>
      </c>
      <c r="E40" s="112" t="s">
        <v>4</v>
      </c>
      <c r="F40" s="112" t="s">
        <v>5</v>
      </c>
      <c r="G40" s="108" t="s">
        <v>6</v>
      </c>
    </row>
    <row r="41" spans="1:7">
      <c r="A41" s="3"/>
      <c r="B41" s="128" t="s">
        <v>136</v>
      </c>
      <c r="C41" s="101"/>
      <c r="D41" s="133" t="s">
        <v>144</v>
      </c>
      <c r="E41" s="10"/>
      <c r="F41" s="4"/>
      <c r="G41" s="3"/>
    </row>
    <row r="42" spans="1:7">
      <c r="A42" s="5"/>
      <c r="B42" s="4"/>
      <c r="C42" s="4"/>
      <c r="D42" s="4"/>
      <c r="E42" s="4"/>
      <c r="F42" s="4"/>
      <c r="G42" s="5"/>
    </row>
    <row r="43" spans="1:7">
      <c r="A43" s="5"/>
      <c r="B43" s="4"/>
      <c r="C43" s="4"/>
      <c r="D43" s="4"/>
      <c r="E43" s="4"/>
      <c r="F43" s="4"/>
      <c r="G43" s="5"/>
    </row>
    <row r="44" spans="1:7">
      <c r="A44" s="5"/>
      <c r="B44" s="4"/>
      <c r="C44" s="4"/>
      <c r="D44" s="4"/>
      <c r="E44" s="4"/>
      <c r="F44" s="4"/>
      <c r="G44" s="5"/>
    </row>
    <row r="45" spans="1:7">
      <c r="A45" s="6"/>
      <c r="B45" s="12"/>
      <c r="C45" s="12"/>
      <c r="D45" s="12"/>
      <c r="E45" s="12"/>
      <c r="F45" s="12"/>
      <c r="G45" s="6"/>
    </row>
    <row r="46" spans="1:7">
      <c r="A46" s="119"/>
      <c r="B46" s="114"/>
      <c r="C46" s="114"/>
      <c r="D46" s="114"/>
      <c r="E46" s="114"/>
      <c r="F46" s="114"/>
      <c r="G46" s="114"/>
    </row>
    <row r="47" spans="1:7">
      <c r="A47" s="114"/>
      <c r="B47" s="114"/>
      <c r="C47" s="114"/>
      <c r="D47" s="114"/>
      <c r="E47" s="114"/>
      <c r="F47" s="114"/>
      <c r="G47" s="114"/>
    </row>
  </sheetData>
  <mergeCells count="9">
    <mergeCell ref="A39:G39"/>
    <mergeCell ref="A46:G47"/>
    <mergeCell ref="A1:F10"/>
    <mergeCell ref="A11:G11"/>
    <mergeCell ref="A18:G18"/>
    <mergeCell ref="A25:G25"/>
    <mergeCell ref="A32:G32"/>
    <mergeCell ref="A24:F24"/>
    <mergeCell ref="A17:G17"/>
  </mergeCells>
  <phoneticPr fontId="7" type="noConversion"/>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2DE2-27EB-4227-AB6E-693A9BB4295E}">
  <dimension ref="A1:O9"/>
  <sheetViews>
    <sheetView topLeftCell="A54" workbookViewId="0"/>
  </sheetViews>
  <sheetFormatPr defaultColWidth="8.85546875" defaultRowHeight="15"/>
  <cols>
    <col min="1" max="1" width="24.85546875" style="15" customWidth="1"/>
    <col min="2" max="13" width="14.28515625" style="15" customWidth="1"/>
    <col min="14" max="14" width="8.85546875" style="15"/>
    <col min="15" max="15" width="12.42578125" style="15" customWidth="1"/>
    <col min="16" max="16384" width="8.85546875" style="15"/>
  </cols>
  <sheetData>
    <row r="1" spans="1:15" s="30" customFormat="1" ht="15.75">
      <c r="B1" s="31" t="s">
        <v>58</v>
      </c>
      <c r="C1" s="31" t="s">
        <v>59</v>
      </c>
      <c r="D1" s="31" t="s">
        <v>60</v>
      </c>
      <c r="E1" s="31" t="s">
        <v>61</v>
      </c>
      <c r="F1" s="31" t="s">
        <v>62</v>
      </c>
      <c r="G1" s="31" t="s">
        <v>63</v>
      </c>
      <c r="H1" s="31" t="s">
        <v>64</v>
      </c>
      <c r="I1" s="31" t="s">
        <v>65</v>
      </c>
      <c r="J1" s="31" t="s">
        <v>66</v>
      </c>
      <c r="K1" s="31" t="s">
        <v>67</v>
      </c>
      <c r="L1" s="31" t="s">
        <v>68</v>
      </c>
      <c r="M1" s="31" t="s">
        <v>69</v>
      </c>
      <c r="O1" s="30" t="s">
        <v>70</v>
      </c>
    </row>
    <row r="2" spans="1:15" ht="15.75">
      <c r="A2" s="30" t="s">
        <v>93</v>
      </c>
      <c r="B2" s="15">
        <v>350</v>
      </c>
      <c r="C2" s="15">
        <v>420</v>
      </c>
      <c r="D2" s="15">
        <v>490</v>
      </c>
      <c r="E2" s="15">
        <v>560</v>
      </c>
      <c r="F2" s="15">
        <v>630</v>
      </c>
      <c r="G2" s="15">
        <v>700</v>
      </c>
      <c r="H2" s="15">
        <v>770</v>
      </c>
      <c r="I2" s="15">
        <v>840</v>
      </c>
      <c r="J2" s="15">
        <v>910</v>
      </c>
      <c r="K2" s="15">
        <v>980</v>
      </c>
      <c r="L2" s="15">
        <v>1055</v>
      </c>
      <c r="M2" s="15">
        <v>1130</v>
      </c>
      <c r="O2" s="32">
        <f>(M2-L2)/L2</f>
        <v>7.1090047393364927E-2</v>
      </c>
    </row>
    <row r="3" spans="1:15" ht="15.75">
      <c r="A3" s="30" t="s">
        <v>52</v>
      </c>
      <c r="B3" s="15">
        <v>80</v>
      </c>
      <c r="C3" s="15">
        <v>120</v>
      </c>
      <c r="D3" s="15">
        <v>160</v>
      </c>
      <c r="E3" s="15">
        <v>200</v>
      </c>
      <c r="F3" s="15">
        <v>240</v>
      </c>
      <c r="G3" s="15">
        <v>280</v>
      </c>
      <c r="H3" s="15">
        <v>320</v>
      </c>
      <c r="I3" s="15">
        <v>365</v>
      </c>
      <c r="J3" s="15">
        <v>410</v>
      </c>
      <c r="K3" s="15">
        <v>455</v>
      </c>
      <c r="L3" s="15">
        <v>500</v>
      </c>
      <c r="M3" s="15">
        <v>545</v>
      </c>
      <c r="O3" s="32">
        <f>(M3-L3)/L3</f>
        <v>0.09</v>
      </c>
    </row>
    <row r="4" spans="1:15" ht="15.75">
      <c r="A4" s="30" t="s">
        <v>94</v>
      </c>
      <c r="B4" s="15">
        <v>8</v>
      </c>
      <c r="C4" s="15">
        <v>16</v>
      </c>
      <c r="D4" s="15">
        <v>16</v>
      </c>
      <c r="E4" s="15">
        <v>16</v>
      </c>
      <c r="F4" s="15">
        <v>16</v>
      </c>
      <c r="G4" s="15">
        <v>24</v>
      </c>
      <c r="H4" s="15">
        <v>24</v>
      </c>
      <c r="I4" s="15">
        <v>24</v>
      </c>
      <c r="J4" s="15">
        <v>32</v>
      </c>
      <c r="K4" s="15">
        <v>32</v>
      </c>
      <c r="L4" s="15">
        <v>32</v>
      </c>
      <c r="M4" s="15">
        <v>48</v>
      </c>
      <c r="O4" s="32">
        <f>(M4-L4)/L4</f>
        <v>0.5</v>
      </c>
    </row>
    <row r="5" spans="1:15" ht="15.75">
      <c r="A5" s="30"/>
    </row>
    <row r="6" spans="1:15" s="30" customFormat="1" ht="15.75">
      <c r="B6" s="31" t="str">
        <f>B1</f>
        <v>Jan-YY</v>
      </c>
      <c r="C6" s="31" t="str">
        <f t="shared" ref="C6:M6" si="0">C1</f>
        <v>Feb-YY</v>
      </c>
      <c r="D6" s="31" t="str">
        <f t="shared" si="0"/>
        <v>Mar-YY</v>
      </c>
      <c r="E6" s="31" t="str">
        <f t="shared" si="0"/>
        <v>Apr-YY</v>
      </c>
      <c r="F6" s="31" t="str">
        <f t="shared" si="0"/>
        <v>May-YY</v>
      </c>
      <c r="G6" s="31" t="str">
        <f t="shared" si="0"/>
        <v>Jun-YY</v>
      </c>
      <c r="H6" s="31" t="str">
        <f t="shared" si="0"/>
        <v>Jul-YY</v>
      </c>
      <c r="I6" s="31" t="str">
        <f t="shared" si="0"/>
        <v>Aug-YY</v>
      </c>
      <c r="J6" s="31" t="str">
        <f t="shared" si="0"/>
        <v>Sep-YY</v>
      </c>
      <c r="K6" s="31" t="str">
        <f t="shared" si="0"/>
        <v>Oct-YY</v>
      </c>
      <c r="L6" s="31" t="str">
        <f t="shared" si="0"/>
        <v>Nov-YY</v>
      </c>
      <c r="M6" s="31" t="str">
        <f t="shared" si="0"/>
        <v>Dec-YY</v>
      </c>
    </row>
    <row r="7" spans="1:15" ht="15.75">
      <c r="A7" s="30" t="s">
        <v>95</v>
      </c>
      <c r="B7" s="32">
        <f t="shared" ref="B7:M8" si="1">B3/B2</f>
        <v>0.22857142857142856</v>
      </c>
      <c r="C7" s="32">
        <f t="shared" si="1"/>
        <v>0.2857142857142857</v>
      </c>
      <c r="D7" s="32">
        <f t="shared" si="1"/>
        <v>0.32653061224489793</v>
      </c>
      <c r="E7" s="32">
        <f t="shared" si="1"/>
        <v>0.35714285714285715</v>
      </c>
      <c r="F7" s="32">
        <f t="shared" si="1"/>
        <v>0.38095238095238093</v>
      </c>
      <c r="G7" s="32">
        <f t="shared" si="1"/>
        <v>0.4</v>
      </c>
      <c r="H7" s="32">
        <f t="shared" si="1"/>
        <v>0.41558441558441561</v>
      </c>
      <c r="I7" s="32">
        <f t="shared" si="1"/>
        <v>0.43452380952380953</v>
      </c>
      <c r="J7" s="32">
        <f t="shared" si="1"/>
        <v>0.45054945054945056</v>
      </c>
      <c r="K7" s="32">
        <f t="shared" si="1"/>
        <v>0.4642857142857143</v>
      </c>
      <c r="L7" s="32">
        <f t="shared" si="1"/>
        <v>0.47393364928909953</v>
      </c>
      <c r="M7" s="32">
        <f t="shared" si="1"/>
        <v>0.48230088495575218</v>
      </c>
      <c r="O7" s="32">
        <f>(M7-L7)/L7</f>
        <v>1.7654867256637091E-2</v>
      </c>
    </row>
    <row r="8" spans="1:15" ht="15.75">
      <c r="A8" s="30" t="s">
        <v>96</v>
      </c>
      <c r="B8" s="32">
        <f t="shared" si="1"/>
        <v>0.1</v>
      </c>
      <c r="C8" s="32">
        <f t="shared" si="1"/>
        <v>0.13333333333333333</v>
      </c>
      <c r="D8" s="32">
        <f t="shared" si="1"/>
        <v>0.1</v>
      </c>
      <c r="E8" s="32">
        <f t="shared" si="1"/>
        <v>0.08</v>
      </c>
      <c r="F8" s="32">
        <f t="shared" si="1"/>
        <v>6.6666666666666666E-2</v>
      </c>
      <c r="G8" s="32">
        <f t="shared" si="1"/>
        <v>8.5714285714285715E-2</v>
      </c>
      <c r="H8" s="32">
        <f t="shared" si="1"/>
        <v>7.4999999999999997E-2</v>
      </c>
      <c r="I8" s="32">
        <f t="shared" si="1"/>
        <v>6.575342465753424E-2</v>
      </c>
      <c r="J8" s="32">
        <f t="shared" si="1"/>
        <v>7.8048780487804878E-2</v>
      </c>
      <c r="K8" s="32">
        <f t="shared" si="1"/>
        <v>7.032967032967033E-2</v>
      </c>
      <c r="L8" s="32">
        <f t="shared" si="1"/>
        <v>6.4000000000000001E-2</v>
      </c>
      <c r="M8" s="35">
        <f t="shared" si="1"/>
        <v>8.8073394495412849E-2</v>
      </c>
      <c r="O8" s="32">
        <f>(M8-L8)/L8</f>
        <v>0.37614678899082571</v>
      </c>
    </row>
    <row r="9" spans="1:15" ht="15.75">
      <c r="A9" s="30" t="s">
        <v>97</v>
      </c>
      <c r="B9" s="39">
        <f>B4/B2</f>
        <v>2.2857142857142857E-2</v>
      </c>
      <c r="C9" s="39">
        <f t="shared" ref="C9:M9" si="2">C4/C2</f>
        <v>3.8095238095238099E-2</v>
      </c>
      <c r="D9" s="39">
        <f t="shared" si="2"/>
        <v>3.2653061224489799E-2</v>
      </c>
      <c r="E9" s="39">
        <f t="shared" si="2"/>
        <v>2.8571428571428571E-2</v>
      </c>
      <c r="F9" s="39">
        <f t="shared" si="2"/>
        <v>2.5396825396825397E-2</v>
      </c>
      <c r="G9" s="39">
        <f t="shared" si="2"/>
        <v>3.4285714285714287E-2</v>
      </c>
      <c r="H9" s="39">
        <f t="shared" si="2"/>
        <v>3.1168831168831169E-2</v>
      </c>
      <c r="I9" s="39">
        <f t="shared" si="2"/>
        <v>2.8571428571428571E-2</v>
      </c>
      <c r="J9" s="39">
        <f t="shared" si="2"/>
        <v>3.5164835164835165E-2</v>
      </c>
      <c r="K9" s="39">
        <f t="shared" si="2"/>
        <v>3.2653061224489799E-2</v>
      </c>
      <c r="L9" s="39">
        <f t="shared" si="2"/>
        <v>3.0331753554502371E-2</v>
      </c>
      <c r="M9" s="39">
        <f t="shared" si="2"/>
        <v>4.247787610619469E-2</v>
      </c>
      <c r="O9" s="32">
        <f>(M9-L9)/L9</f>
        <v>0.40044247787610615</v>
      </c>
    </row>
  </sheetData>
  <pageMargins left="0.7" right="0.7" top="0.75" bottom="0.75" header="0.3" footer="0.3"/>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37CC7-D8AC-4016-B736-64CE82885D74}">
  <dimension ref="A1:P19"/>
  <sheetViews>
    <sheetView topLeftCell="A9" workbookViewId="0"/>
  </sheetViews>
  <sheetFormatPr defaultColWidth="8.85546875" defaultRowHeight="15"/>
  <cols>
    <col min="1" max="1" width="31.42578125" style="37" customWidth="1"/>
    <col min="2" max="13" width="13" style="37" customWidth="1"/>
    <col min="14" max="14" width="8.85546875" style="37"/>
    <col min="15" max="15" width="12.42578125" style="37" customWidth="1"/>
    <col min="16" max="16384" width="8.85546875" style="37"/>
  </cols>
  <sheetData>
    <row r="1" spans="1:16" s="36" customFormat="1" ht="15.75">
      <c r="A1" s="30"/>
      <c r="B1" s="31" t="s">
        <v>58</v>
      </c>
      <c r="C1" s="31" t="s">
        <v>59</v>
      </c>
      <c r="D1" s="31" t="s">
        <v>60</v>
      </c>
      <c r="E1" s="31" t="s">
        <v>61</v>
      </c>
      <c r="F1" s="31" t="s">
        <v>62</v>
      </c>
      <c r="G1" s="31" t="s">
        <v>63</v>
      </c>
      <c r="H1" s="31" t="s">
        <v>64</v>
      </c>
      <c r="I1" s="31" t="s">
        <v>65</v>
      </c>
      <c r="J1" s="31" t="s">
        <v>66</v>
      </c>
      <c r="K1" s="31" t="s">
        <v>67</v>
      </c>
      <c r="L1" s="31" t="s">
        <v>68</v>
      </c>
      <c r="M1" s="31" t="s">
        <v>69</v>
      </c>
      <c r="N1" s="30"/>
      <c r="O1" s="30" t="s">
        <v>70</v>
      </c>
    </row>
    <row r="2" spans="1:16" ht="15.75">
      <c r="A2" s="34" t="s">
        <v>81</v>
      </c>
      <c r="B2" s="15">
        <v>1</v>
      </c>
      <c r="C2" s="15">
        <v>2</v>
      </c>
      <c r="D2" s="15">
        <v>2</v>
      </c>
      <c r="E2" s="15">
        <v>2</v>
      </c>
      <c r="F2" s="15">
        <v>2</v>
      </c>
      <c r="G2" s="15">
        <v>3</v>
      </c>
      <c r="H2" s="15">
        <v>3</v>
      </c>
      <c r="I2" s="15">
        <v>3</v>
      </c>
      <c r="J2" s="15">
        <v>4</v>
      </c>
      <c r="K2" s="15">
        <v>4</v>
      </c>
      <c r="L2" s="15">
        <v>4</v>
      </c>
      <c r="M2" s="15">
        <v>6</v>
      </c>
      <c r="N2" s="15"/>
      <c r="O2" s="32">
        <f>(M2-L2)/L2</f>
        <v>0.5</v>
      </c>
    </row>
    <row r="3" spans="1:16" ht="15.75">
      <c r="A3" s="34" t="s">
        <v>82</v>
      </c>
      <c r="B3" s="15">
        <v>1</v>
      </c>
      <c r="C3" s="15">
        <v>2</v>
      </c>
      <c r="D3" s="15">
        <v>2</v>
      </c>
      <c r="E3" s="15">
        <v>2</v>
      </c>
      <c r="F3" s="15">
        <v>2</v>
      </c>
      <c r="G3" s="15">
        <v>3</v>
      </c>
      <c r="H3" s="15">
        <v>3</v>
      </c>
      <c r="I3" s="15">
        <v>3</v>
      </c>
      <c r="J3" s="15">
        <v>4</v>
      </c>
      <c r="K3" s="15">
        <v>4</v>
      </c>
      <c r="L3" s="15">
        <v>4</v>
      </c>
      <c r="M3" s="15">
        <v>6</v>
      </c>
      <c r="N3" s="15"/>
      <c r="O3" s="32">
        <f t="shared" ref="O3:O8" si="0">(M3-L3)/L3</f>
        <v>0.5</v>
      </c>
    </row>
    <row r="4" spans="1:16" ht="15.75">
      <c r="A4" s="34" t="s">
        <v>83</v>
      </c>
      <c r="B4" s="15">
        <v>1</v>
      </c>
      <c r="C4" s="15">
        <v>2</v>
      </c>
      <c r="D4" s="15">
        <v>2</v>
      </c>
      <c r="E4" s="15">
        <v>2</v>
      </c>
      <c r="F4" s="15">
        <v>2</v>
      </c>
      <c r="G4" s="15">
        <v>3</v>
      </c>
      <c r="H4" s="15">
        <v>3</v>
      </c>
      <c r="I4" s="15">
        <v>3</v>
      </c>
      <c r="J4" s="15">
        <v>4</v>
      </c>
      <c r="K4" s="15">
        <v>4</v>
      </c>
      <c r="L4" s="15">
        <v>4</v>
      </c>
      <c r="M4" s="15">
        <v>6</v>
      </c>
      <c r="N4" s="15"/>
      <c r="O4" s="32">
        <f t="shared" si="0"/>
        <v>0.5</v>
      </c>
    </row>
    <row r="5" spans="1:16" ht="15.75">
      <c r="A5" s="34" t="s">
        <v>84</v>
      </c>
      <c r="B5" s="15">
        <v>1</v>
      </c>
      <c r="C5" s="15">
        <v>2</v>
      </c>
      <c r="D5" s="15">
        <v>2</v>
      </c>
      <c r="E5" s="15">
        <v>2</v>
      </c>
      <c r="F5" s="15">
        <v>2</v>
      </c>
      <c r="G5" s="15">
        <v>3</v>
      </c>
      <c r="H5" s="15">
        <v>3</v>
      </c>
      <c r="I5" s="15">
        <v>3</v>
      </c>
      <c r="J5" s="15">
        <v>4</v>
      </c>
      <c r="K5" s="15">
        <v>4</v>
      </c>
      <c r="L5" s="15">
        <v>4</v>
      </c>
      <c r="M5" s="15">
        <v>6</v>
      </c>
      <c r="N5" s="15"/>
      <c r="O5" s="32">
        <f t="shared" si="0"/>
        <v>0.5</v>
      </c>
    </row>
    <row r="6" spans="1:16" ht="15.75">
      <c r="A6" s="34" t="s">
        <v>85</v>
      </c>
      <c r="B6" s="15">
        <v>1</v>
      </c>
      <c r="C6" s="15">
        <v>2</v>
      </c>
      <c r="D6" s="15">
        <v>2</v>
      </c>
      <c r="E6" s="15">
        <v>2</v>
      </c>
      <c r="F6" s="15">
        <v>2</v>
      </c>
      <c r="G6" s="15">
        <v>3</v>
      </c>
      <c r="H6" s="15">
        <v>3</v>
      </c>
      <c r="I6" s="15">
        <v>3</v>
      </c>
      <c r="J6" s="15">
        <v>4</v>
      </c>
      <c r="K6" s="15">
        <v>4</v>
      </c>
      <c r="L6" s="15">
        <v>4</v>
      </c>
      <c r="M6" s="15">
        <v>6</v>
      </c>
      <c r="N6" s="15"/>
      <c r="O6" s="32">
        <f t="shared" si="0"/>
        <v>0.5</v>
      </c>
    </row>
    <row r="7" spans="1:16" ht="15.75">
      <c r="A7" s="34" t="s">
        <v>86</v>
      </c>
      <c r="B7" s="15">
        <v>1</v>
      </c>
      <c r="C7" s="15">
        <v>2</v>
      </c>
      <c r="D7" s="15">
        <v>2</v>
      </c>
      <c r="E7" s="15">
        <v>2</v>
      </c>
      <c r="F7" s="15">
        <v>2</v>
      </c>
      <c r="G7" s="15">
        <v>3</v>
      </c>
      <c r="H7" s="15">
        <v>3</v>
      </c>
      <c r="I7" s="15">
        <v>3</v>
      </c>
      <c r="J7" s="15">
        <v>4</v>
      </c>
      <c r="K7" s="15">
        <v>4</v>
      </c>
      <c r="L7" s="15">
        <v>4</v>
      </c>
      <c r="M7" s="15">
        <v>6</v>
      </c>
      <c r="N7" s="15"/>
      <c r="O7" s="32">
        <f t="shared" si="0"/>
        <v>0.5</v>
      </c>
    </row>
    <row r="8" spans="1:16" ht="15.75">
      <c r="A8" s="34" t="s">
        <v>87</v>
      </c>
      <c r="B8" s="15">
        <v>1</v>
      </c>
      <c r="C8" s="15">
        <v>2</v>
      </c>
      <c r="D8" s="15">
        <v>2</v>
      </c>
      <c r="E8" s="15">
        <v>2</v>
      </c>
      <c r="F8" s="15">
        <v>2</v>
      </c>
      <c r="G8" s="15">
        <v>3</v>
      </c>
      <c r="H8" s="15">
        <v>3</v>
      </c>
      <c r="I8" s="15">
        <v>3</v>
      </c>
      <c r="J8" s="15">
        <v>4</v>
      </c>
      <c r="K8" s="15">
        <v>4</v>
      </c>
      <c r="L8" s="15">
        <v>4</v>
      </c>
      <c r="M8" s="15">
        <v>6</v>
      </c>
      <c r="N8" s="15"/>
      <c r="O8" s="32">
        <f t="shared" si="0"/>
        <v>0.5</v>
      </c>
    </row>
    <row r="9" spans="1:16" ht="15.75">
      <c r="A9" s="34" t="s">
        <v>88</v>
      </c>
      <c r="B9" s="15">
        <v>1</v>
      </c>
      <c r="C9" s="15">
        <v>2</v>
      </c>
      <c r="D9" s="15">
        <v>2</v>
      </c>
      <c r="E9" s="15">
        <v>2</v>
      </c>
      <c r="F9" s="15">
        <v>2</v>
      </c>
      <c r="G9" s="15">
        <v>3</v>
      </c>
      <c r="H9" s="15">
        <v>3</v>
      </c>
      <c r="I9" s="15">
        <v>3</v>
      </c>
      <c r="J9" s="15">
        <v>4</v>
      </c>
      <c r="K9" s="15">
        <v>4</v>
      </c>
      <c r="L9" s="15">
        <v>4</v>
      </c>
      <c r="M9" s="15">
        <v>6</v>
      </c>
      <c r="N9" s="15"/>
      <c r="O9" s="32" t="s">
        <v>89</v>
      </c>
    </row>
    <row r="10" spans="1:16" ht="15.75">
      <c r="A10" s="36"/>
    </row>
    <row r="11" spans="1:16" ht="15.75">
      <c r="A11" s="36"/>
    </row>
    <row r="12" spans="1:16" s="36" customFormat="1" ht="15.75">
      <c r="A12" s="30"/>
      <c r="B12" s="31" t="str">
        <f>B1</f>
        <v>Jan-YY</v>
      </c>
      <c r="C12" s="31" t="str">
        <f t="shared" ref="C12:M12" si="1">C1</f>
        <v>Feb-YY</v>
      </c>
      <c r="D12" s="31" t="str">
        <f t="shared" si="1"/>
        <v>Mar-YY</v>
      </c>
      <c r="E12" s="31" t="str">
        <f t="shared" si="1"/>
        <v>Apr-YY</v>
      </c>
      <c r="F12" s="31" t="str">
        <f t="shared" si="1"/>
        <v>May-YY</v>
      </c>
      <c r="G12" s="31" t="str">
        <f t="shared" si="1"/>
        <v>Jun-YY</v>
      </c>
      <c r="H12" s="31" t="str">
        <f t="shared" si="1"/>
        <v>Jul-YY</v>
      </c>
      <c r="I12" s="31" t="str">
        <f t="shared" si="1"/>
        <v>Aug-YY</v>
      </c>
      <c r="J12" s="31" t="str">
        <f t="shared" si="1"/>
        <v>Sep-YY</v>
      </c>
      <c r="K12" s="31" t="str">
        <f t="shared" si="1"/>
        <v>Oct-YY</v>
      </c>
      <c r="L12" s="31" t="str">
        <f t="shared" si="1"/>
        <v>Nov-YY</v>
      </c>
      <c r="M12" s="31" t="str">
        <f t="shared" si="1"/>
        <v>Dec-YY</v>
      </c>
      <c r="N12" s="30"/>
      <c r="O12" s="31" t="str">
        <f>O1</f>
        <v>MoM Growth</v>
      </c>
      <c r="P12" s="30"/>
    </row>
    <row r="13" spans="1:16" ht="15.75">
      <c r="A13" s="30" t="s">
        <v>80</v>
      </c>
      <c r="B13" s="15">
        <f>SUM(B2:B9)</f>
        <v>8</v>
      </c>
      <c r="C13" s="15">
        <f t="shared" ref="C13:L13" si="2">SUM(C2:C9)</f>
        <v>16</v>
      </c>
      <c r="D13" s="15">
        <f t="shared" si="2"/>
        <v>16</v>
      </c>
      <c r="E13" s="15">
        <f t="shared" si="2"/>
        <v>16</v>
      </c>
      <c r="F13" s="15">
        <f t="shared" si="2"/>
        <v>16</v>
      </c>
      <c r="G13" s="15">
        <f t="shared" si="2"/>
        <v>24</v>
      </c>
      <c r="H13" s="15">
        <f t="shared" si="2"/>
        <v>24</v>
      </c>
      <c r="I13" s="15">
        <f t="shared" si="2"/>
        <v>24</v>
      </c>
      <c r="J13" s="15">
        <f t="shared" si="2"/>
        <v>32</v>
      </c>
      <c r="K13" s="15">
        <f t="shared" si="2"/>
        <v>32</v>
      </c>
      <c r="L13" s="15">
        <f t="shared" si="2"/>
        <v>32</v>
      </c>
      <c r="M13" s="15">
        <f>SUM(M2:M9)</f>
        <v>48</v>
      </c>
      <c r="N13" s="15"/>
      <c r="O13" s="35">
        <f>(M13-L13)/L13</f>
        <v>0.5</v>
      </c>
      <c r="P13" s="15"/>
    </row>
    <row r="14" spans="1:16" ht="15.75">
      <c r="A14" s="30" t="s">
        <v>90</v>
      </c>
      <c r="B14" s="15">
        <f>SUM(B2:B8)</f>
        <v>7</v>
      </c>
      <c r="C14" s="15">
        <f t="shared" ref="C14:M14" si="3">SUM(C2:C8)</f>
        <v>14</v>
      </c>
      <c r="D14" s="15">
        <f t="shared" si="3"/>
        <v>14</v>
      </c>
      <c r="E14" s="15">
        <f t="shared" si="3"/>
        <v>14</v>
      </c>
      <c r="F14" s="15">
        <f t="shared" si="3"/>
        <v>14</v>
      </c>
      <c r="G14" s="15">
        <f t="shared" si="3"/>
        <v>21</v>
      </c>
      <c r="H14" s="15">
        <f t="shared" si="3"/>
        <v>21</v>
      </c>
      <c r="I14" s="15">
        <f t="shared" si="3"/>
        <v>21</v>
      </c>
      <c r="J14" s="15">
        <f t="shared" si="3"/>
        <v>28</v>
      </c>
      <c r="K14" s="15">
        <f t="shared" si="3"/>
        <v>28</v>
      </c>
      <c r="L14" s="15">
        <f t="shared" si="3"/>
        <v>28</v>
      </c>
      <c r="M14" s="15">
        <f t="shared" si="3"/>
        <v>42</v>
      </c>
      <c r="N14" s="15"/>
      <c r="O14" s="32">
        <f>(M14-L14)/L14</f>
        <v>0.5</v>
      </c>
      <c r="P14" s="15"/>
    </row>
    <row r="15" spans="1:16" ht="15.75">
      <c r="A15" s="30"/>
      <c r="B15" s="15"/>
      <c r="C15" s="15"/>
      <c r="D15" s="15"/>
      <c r="E15" s="15"/>
      <c r="F15" s="15"/>
      <c r="G15" s="15"/>
      <c r="H15" s="15"/>
      <c r="I15" s="15"/>
      <c r="J15" s="15"/>
      <c r="K15" s="15"/>
      <c r="L15" s="15"/>
      <c r="M15" s="15"/>
      <c r="N15" s="15"/>
      <c r="O15" s="15"/>
      <c r="P15" s="15"/>
    </row>
    <row r="16" spans="1:16" ht="15.75">
      <c r="A16" s="30"/>
      <c r="B16" s="38" t="str">
        <f>B12</f>
        <v>Jan-YY</v>
      </c>
      <c r="C16" s="38" t="str">
        <f t="shared" ref="C16:M16" si="4">C12</f>
        <v>Feb-YY</v>
      </c>
      <c r="D16" s="38" t="str">
        <f t="shared" si="4"/>
        <v>Mar-YY</v>
      </c>
      <c r="E16" s="38" t="str">
        <f t="shared" si="4"/>
        <v>Apr-YY</v>
      </c>
      <c r="F16" s="38" t="str">
        <f t="shared" si="4"/>
        <v>May-YY</v>
      </c>
      <c r="G16" s="38" t="str">
        <f t="shared" si="4"/>
        <v>Jun-YY</v>
      </c>
      <c r="H16" s="38" t="str">
        <f t="shared" si="4"/>
        <v>Jul-YY</v>
      </c>
      <c r="I16" s="38" t="str">
        <f t="shared" si="4"/>
        <v>Aug-YY</v>
      </c>
      <c r="J16" s="38" t="str">
        <f t="shared" si="4"/>
        <v>Sep-YY</v>
      </c>
      <c r="K16" s="38" t="str">
        <f t="shared" si="4"/>
        <v>Oct-YY</v>
      </c>
      <c r="L16" s="38" t="str">
        <f t="shared" si="4"/>
        <v>Nov-YY</v>
      </c>
      <c r="M16" s="38" t="str">
        <f t="shared" si="4"/>
        <v>Dec-YY</v>
      </c>
      <c r="N16" s="15"/>
      <c r="O16" s="15"/>
      <c r="P16" s="15"/>
    </row>
    <row r="17" spans="1:16" ht="15.75">
      <c r="A17" s="30" t="s">
        <v>91</v>
      </c>
      <c r="B17" s="15">
        <v>20</v>
      </c>
      <c r="C17" s="15">
        <v>20</v>
      </c>
      <c r="D17" s="15">
        <v>30</v>
      </c>
      <c r="E17" s="15">
        <v>30</v>
      </c>
      <c r="F17" s="15">
        <v>30</v>
      </c>
      <c r="G17" s="15">
        <v>35</v>
      </c>
      <c r="H17" s="15">
        <v>35</v>
      </c>
      <c r="I17" s="15">
        <v>40</v>
      </c>
      <c r="J17" s="15">
        <v>40</v>
      </c>
      <c r="K17" s="15">
        <v>40</v>
      </c>
      <c r="L17" s="15">
        <v>45</v>
      </c>
      <c r="M17" s="15">
        <v>50</v>
      </c>
      <c r="N17" s="15"/>
      <c r="O17" s="32">
        <f>(M17-L17)/L17</f>
        <v>0.1111111111111111</v>
      </c>
      <c r="P17" s="15"/>
    </row>
    <row r="18" spans="1:16" ht="15.75">
      <c r="A18" s="30" t="s">
        <v>92</v>
      </c>
      <c r="B18" s="32">
        <f>B13/B17</f>
        <v>0.4</v>
      </c>
      <c r="C18" s="32">
        <f t="shared" ref="C18:M18" si="5">C13/C17</f>
        <v>0.8</v>
      </c>
      <c r="D18" s="32">
        <f t="shared" si="5"/>
        <v>0.53333333333333333</v>
      </c>
      <c r="E18" s="32">
        <f t="shared" si="5"/>
        <v>0.53333333333333333</v>
      </c>
      <c r="F18" s="32">
        <f t="shared" si="5"/>
        <v>0.53333333333333333</v>
      </c>
      <c r="G18" s="32">
        <f t="shared" si="5"/>
        <v>0.68571428571428572</v>
      </c>
      <c r="H18" s="32">
        <f t="shared" si="5"/>
        <v>0.68571428571428572</v>
      </c>
      <c r="I18" s="32">
        <f t="shared" si="5"/>
        <v>0.6</v>
      </c>
      <c r="J18" s="32">
        <f t="shared" si="5"/>
        <v>0.8</v>
      </c>
      <c r="K18" s="32">
        <f t="shared" si="5"/>
        <v>0.8</v>
      </c>
      <c r="L18" s="32">
        <f t="shared" si="5"/>
        <v>0.71111111111111114</v>
      </c>
      <c r="M18" s="35">
        <f t="shared" si="5"/>
        <v>0.96</v>
      </c>
      <c r="N18" s="15"/>
      <c r="O18" s="35">
        <f>(M18-L18)/L18</f>
        <v>0.34999999999999992</v>
      </c>
      <c r="P18" s="15"/>
    </row>
    <row r="19" spans="1:16">
      <c r="A19" s="15"/>
      <c r="B19" s="15"/>
      <c r="C19" s="15"/>
      <c r="D19" s="15"/>
      <c r="E19" s="15"/>
      <c r="F19" s="15"/>
      <c r="G19" s="15"/>
      <c r="H19" s="15"/>
      <c r="I19" s="15"/>
      <c r="J19" s="15"/>
      <c r="K19" s="15"/>
      <c r="L19" s="15"/>
      <c r="M19" s="15"/>
      <c r="N19" s="15"/>
      <c r="O19" s="15"/>
      <c r="P19" s="15"/>
    </row>
  </sheetData>
  <pageMargins left="0.7" right="0.7" top="0.75" bottom="0.75" header="0.3" footer="0.3"/>
  <pageSetup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2D374-22F0-4C52-B57F-864396F5196B}">
  <dimension ref="A1:O14"/>
  <sheetViews>
    <sheetView workbookViewId="0"/>
  </sheetViews>
  <sheetFormatPr defaultColWidth="8.85546875" defaultRowHeight="15.75"/>
  <cols>
    <col min="1" max="1" width="20" style="30" customWidth="1"/>
    <col min="2" max="13" width="10.28515625" style="15" customWidth="1"/>
    <col min="14" max="14" width="8.85546875" style="15"/>
    <col min="15" max="15" width="12.42578125" style="15" customWidth="1"/>
    <col min="16" max="16384" width="8.85546875" style="15"/>
  </cols>
  <sheetData>
    <row r="1" spans="1:15" s="30" customFormat="1">
      <c r="B1" s="31" t="s">
        <v>58</v>
      </c>
      <c r="C1" s="31" t="s">
        <v>59</v>
      </c>
      <c r="D1" s="31" t="s">
        <v>60</v>
      </c>
      <c r="E1" s="31" t="s">
        <v>61</v>
      </c>
      <c r="F1" s="31" t="s">
        <v>62</v>
      </c>
      <c r="G1" s="31" t="s">
        <v>63</v>
      </c>
      <c r="H1" s="31" t="s">
        <v>64</v>
      </c>
      <c r="I1" s="31" t="s">
        <v>65</v>
      </c>
      <c r="J1" s="31" t="s">
        <v>66</v>
      </c>
      <c r="K1" s="31" t="s">
        <v>67</v>
      </c>
      <c r="L1" s="31" t="s">
        <v>68</v>
      </c>
      <c r="M1" s="31" t="s">
        <v>69</v>
      </c>
      <c r="O1" s="30" t="s">
        <v>70</v>
      </c>
    </row>
    <row r="2" spans="1:15">
      <c r="A2" s="34" t="s">
        <v>81</v>
      </c>
      <c r="B2" s="15">
        <v>10</v>
      </c>
      <c r="C2" s="15">
        <v>15</v>
      </c>
      <c r="D2" s="15">
        <v>20</v>
      </c>
      <c r="E2" s="15">
        <v>25</v>
      </c>
      <c r="F2" s="15">
        <v>30</v>
      </c>
      <c r="G2" s="15">
        <v>35</v>
      </c>
      <c r="H2" s="15">
        <v>40</v>
      </c>
      <c r="I2" s="15">
        <v>45</v>
      </c>
      <c r="J2" s="15">
        <v>50</v>
      </c>
      <c r="K2" s="15">
        <v>55</v>
      </c>
      <c r="L2" s="15">
        <v>60</v>
      </c>
      <c r="M2" s="15">
        <v>65</v>
      </c>
      <c r="O2" s="32">
        <f>(M2-L2)/L2</f>
        <v>8.3333333333333329E-2</v>
      </c>
    </row>
    <row r="3" spans="1:15">
      <c r="A3" s="34" t="s">
        <v>82</v>
      </c>
      <c r="B3" s="15">
        <v>10</v>
      </c>
      <c r="C3" s="15">
        <v>15</v>
      </c>
      <c r="D3" s="15">
        <v>20</v>
      </c>
      <c r="E3" s="15">
        <v>25</v>
      </c>
      <c r="F3" s="15">
        <v>30</v>
      </c>
      <c r="G3" s="15">
        <v>35</v>
      </c>
      <c r="H3" s="15">
        <v>40</v>
      </c>
      <c r="I3" s="15">
        <v>45</v>
      </c>
      <c r="J3" s="15">
        <v>50</v>
      </c>
      <c r="K3" s="15">
        <v>55</v>
      </c>
      <c r="L3" s="15">
        <v>60</v>
      </c>
      <c r="M3" s="15">
        <v>65</v>
      </c>
      <c r="O3" s="32">
        <f t="shared" ref="O3:O8" si="0">(M3-L3)/L3</f>
        <v>8.3333333333333329E-2</v>
      </c>
    </row>
    <row r="4" spans="1:15">
      <c r="A4" s="34" t="s">
        <v>83</v>
      </c>
      <c r="B4" s="15">
        <v>10</v>
      </c>
      <c r="C4" s="15">
        <v>15</v>
      </c>
      <c r="D4" s="15">
        <v>20</v>
      </c>
      <c r="E4" s="15">
        <v>25</v>
      </c>
      <c r="F4" s="15">
        <v>30</v>
      </c>
      <c r="G4" s="15">
        <v>35</v>
      </c>
      <c r="H4" s="15">
        <v>40</v>
      </c>
      <c r="I4" s="15">
        <v>50</v>
      </c>
      <c r="J4" s="15">
        <v>60</v>
      </c>
      <c r="K4" s="15">
        <v>70</v>
      </c>
      <c r="L4" s="15">
        <v>80</v>
      </c>
      <c r="M4" s="15">
        <v>90</v>
      </c>
      <c r="O4" s="32">
        <f t="shared" si="0"/>
        <v>0.125</v>
      </c>
    </row>
    <row r="5" spans="1:15">
      <c r="A5" s="34" t="s">
        <v>84</v>
      </c>
      <c r="B5" s="15">
        <v>10</v>
      </c>
      <c r="C5" s="15">
        <v>15</v>
      </c>
      <c r="D5" s="15">
        <v>20</v>
      </c>
      <c r="E5" s="15">
        <v>25</v>
      </c>
      <c r="F5" s="15">
        <v>30</v>
      </c>
      <c r="G5" s="15">
        <v>35</v>
      </c>
      <c r="H5" s="15">
        <v>40</v>
      </c>
      <c r="I5" s="15">
        <v>45</v>
      </c>
      <c r="J5" s="15">
        <v>50</v>
      </c>
      <c r="K5" s="15">
        <v>55</v>
      </c>
      <c r="L5" s="15">
        <v>60</v>
      </c>
      <c r="M5" s="15">
        <v>65</v>
      </c>
      <c r="O5" s="32">
        <f t="shared" si="0"/>
        <v>8.3333333333333329E-2</v>
      </c>
    </row>
    <row r="6" spans="1:15">
      <c r="A6" s="34" t="s">
        <v>85</v>
      </c>
      <c r="B6" s="15">
        <v>10</v>
      </c>
      <c r="C6" s="15">
        <v>15</v>
      </c>
      <c r="D6" s="15">
        <v>20</v>
      </c>
      <c r="E6" s="15">
        <v>25</v>
      </c>
      <c r="F6" s="15">
        <v>30</v>
      </c>
      <c r="G6" s="15">
        <v>35</v>
      </c>
      <c r="H6" s="15">
        <v>40</v>
      </c>
      <c r="I6" s="15">
        <v>45</v>
      </c>
      <c r="J6" s="15">
        <v>50</v>
      </c>
      <c r="K6" s="15">
        <v>55</v>
      </c>
      <c r="L6" s="15">
        <v>60</v>
      </c>
      <c r="M6" s="15">
        <v>65</v>
      </c>
      <c r="O6" s="32">
        <f t="shared" si="0"/>
        <v>8.3333333333333329E-2</v>
      </c>
    </row>
    <row r="7" spans="1:15">
      <c r="A7" s="34" t="s">
        <v>86</v>
      </c>
      <c r="B7" s="15">
        <v>10</v>
      </c>
      <c r="C7" s="15">
        <v>15</v>
      </c>
      <c r="D7" s="15">
        <v>20</v>
      </c>
      <c r="E7" s="15">
        <v>25</v>
      </c>
      <c r="F7" s="15">
        <v>30</v>
      </c>
      <c r="G7" s="15">
        <v>35</v>
      </c>
      <c r="H7" s="15">
        <v>40</v>
      </c>
      <c r="I7" s="15">
        <v>45</v>
      </c>
      <c r="J7" s="15">
        <v>50</v>
      </c>
      <c r="K7" s="15">
        <v>55</v>
      </c>
      <c r="L7" s="15">
        <v>60</v>
      </c>
      <c r="M7" s="15">
        <v>65</v>
      </c>
      <c r="O7" s="32">
        <f t="shared" si="0"/>
        <v>8.3333333333333329E-2</v>
      </c>
    </row>
    <row r="8" spans="1:15">
      <c r="A8" s="34" t="s">
        <v>87</v>
      </c>
      <c r="B8" s="15">
        <v>10</v>
      </c>
      <c r="C8" s="15">
        <v>15</v>
      </c>
      <c r="D8" s="15">
        <v>20</v>
      </c>
      <c r="E8" s="15">
        <v>25</v>
      </c>
      <c r="F8" s="15">
        <v>30</v>
      </c>
      <c r="G8" s="15">
        <v>35</v>
      </c>
      <c r="H8" s="15">
        <v>40</v>
      </c>
      <c r="I8" s="15">
        <v>45</v>
      </c>
      <c r="J8" s="15">
        <v>50</v>
      </c>
      <c r="K8" s="15">
        <v>55</v>
      </c>
      <c r="L8" s="15">
        <v>60</v>
      </c>
      <c r="M8" s="15">
        <v>65</v>
      </c>
      <c r="O8" s="32">
        <f t="shared" si="0"/>
        <v>8.3333333333333329E-2</v>
      </c>
    </row>
    <row r="9" spans="1:15">
      <c r="A9" s="34" t="s">
        <v>88</v>
      </c>
      <c r="B9" s="15">
        <v>10</v>
      </c>
      <c r="C9" s="15">
        <v>15</v>
      </c>
      <c r="D9" s="15">
        <v>20</v>
      </c>
      <c r="E9" s="15">
        <v>25</v>
      </c>
      <c r="F9" s="15">
        <v>30</v>
      </c>
      <c r="G9" s="15">
        <v>35</v>
      </c>
      <c r="H9" s="15">
        <v>40</v>
      </c>
      <c r="I9" s="15">
        <v>45</v>
      </c>
      <c r="J9" s="15">
        <v>50</v>
      </c>
      <c r="K9" s="15">
        <v>55</v>
      </c>
      <c r="L9" s="15">
        <v>60</v>
      </c>
      <c r="M9" s="15">
        <v>65</v>
      </c>
      <c r="O9" s="32" t="s">
        <v>89</v>
      </c>
    </row>
    <row r="12" spans="1:15" s="30" customFormat="1">
      <c r="B12" s="31" t="str">
        <f>B1</f>
        <v>Jan-YY</v>
      </c>
      <c r="C12" s="31" t="str">
        <f t="shared" ref="C12:M12" si="1">C1</f>
        <v>Feb-YY</v>
      </c>
      <c r="D12" s="31" t="str">
        <f t="shared" si="1"/>
        <v>Mar-YY</v>
      </c>
      <c r="E12" s="31" t="str">
        <f t="shared" si="1"/>
        <v>Apr-YY</v>
      </c>
      <c r="F12" s="31" t="str">
        <f t="shared" si="1"/>
        <v>May-YY</v>
      </c>
      <c r="G12" s="31" t="str">
        <f t="shared" si="1"/>
        <v>Jun-YY</v>
      </c>
      <c r="H12" s="31" t="str">
        <f t="shared" si="1"/>
        <v>Jul-YY</v>
      </c>
      <c r="I12" s="31" t="str">
        <f t="shared" si="1"/>
        <v>Aug-YY</v>
      </c>
      <c r="J12" s="31" t="str">
        <f t="shared" si="1"/>
        <v>Sep-YY</v>
      </c>
      <c r="K12" s="31" t="str">
        <f t="shared" si="1"/>
        <v>Oct-YY</v>
      </c>
      <c r="L12" s="31" t="str">
        <f t="shared" si="1"/>
        <v>Nov-YY</v>
      </c>
      <c r="M12" s="31" t="str">
        <f t="shared" si="1"/>
        <v>Dec-YY</v>
      </c>
      <c r="O12" s="31" t="str">
        <f>O1</f>
        <v>MoM Growth</v>
      </c>
    </row>
    <row r="13" spans="1:15">
      <c r="A13" s="30" t="s">
        <v>80</v>
      </c>
      <c r="B13" s="15">
        <f>SUM(B2:B9)</f>
        <v>80</v>
      </c>
      <c r="C13" s="15">
        <f t="shared" ref="C13:M13" si="2">SUM(C2:C9)</f>
        <v>120</v>
      </c>
      <c r="D13" s="15">
        <f t="shared" si="2"/>
        <v>160</v>
      </c>
      <c r="E13" s="15">
        <f t="shared" si="2"/>
        <v>200</v>
      </c>
      <c r="F13" s="15">
        <f t="shared" si="2"/>
        <v>240</v>
      </c>
      <c r="G13" s="15">
        <f t="shared" si="2"/>
        <v>280</v>
      </c>
      <c r="H13" s="15">
        <f t="shared" si="2"/>
        <v>320</v>
      </c>
      <c r="I13" s="15">
        <f t="shared" si="2"/>
        <v>365</v>
      </c>
      <c r="J13" s="15">
        <f t="shared" si="2"/>
        <v>410</v>
      </c>
      <c r="K13" s="15">
        <f t="shared" si="2"/>
        <v>455</v>
      </c>
      <c r="L13" s="15">
        <f t="shared" si="2"/>
        <v>500</v>
      </c>
      <c r="M13" s="15">
        <f t="shared" si="2"/>
        <v>545</v>
      </c>
      <c r="O13" s="35">
        <f>(M13-L13)/L13</f>
        <v>0.09</v>
      </c>
    </row>
    <row r="14" spans="1:15">
      <c r="A14" s="30" t="s">
        <v>90</v>
      </c>
      <c r="B14" s="15">
        <f>SUM(B2:B8)</f>
        <v>70</v>
      </c>
      <c r="C14" s="15">
        <f t="shared" ref="C14:M14" si="3">SUM(C2:C8)</f>
        <v>105</v>
      </c>
      <c r="D14" s="15">
        <f t="shared" si="3"/>
        <v>140</v>
      </c>
      <c r="E14" s="15">
        <f t="shared" si="3"/>
        <v>175</v>
      </c>
      <c r="F14" s="15">
        <f t="shared" si="3"/>
        <v>210</v>
      </c>
      <c r="G14" s="15">
        <f t="shared" si="3"/>
        <v>245</v>
      </c>
      <c r="H14" s="15">
        <f t="shared" si="3"/>
        <v>280</v>
      </c>
      <c r="I14" s="15">
        <f t="shared" si="3"/>
        <v>320</v>
      </c>
      <c r="J14" s="15">
        <f t="shared" si="3"/>
        <v>360</v>
      </c>
      <c r="K14" s="15">
        <f t="shared" si="3"/>
        <v>400</v>
      </c>
      <c r="L14" s="15">
        <f t="shared" si="3"/>
        <v>440</v>
      </c>
      <c r="M14" s="15">
        <f t="shared" si="3"/>
        <v>480</v>
      </c>
      <c r="O14" s="32">
        <f>(M14-L14)/L14</f>
        <v>9.0909090909090912E-2</v>
      </c>
    </row>
  </sheetData>
  <pageMargins left="0.7" right="0.7" top="0.75" bottom="0.75" header="0.3" footer="0.3"/>
  <pageSetup orientation="portrait" horizontalDpi="4294967292" verticalDpi="429496729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A9DA-F427-48FE-BDC9-191D9CEC537D}">
  <dimension ref="A1:O13"/>
  <sheetViews>
    <sheetView workbookViewId="0"/>
  </sheetViews>
  <sheetFormatPr defaultColWidth="8.85546875" defaultRowHeight="15.75"/>
  <cols>
    <col min="1" max="1" width="20.28515625" style="30" customWidth="1"/>
    <col min="2" max="13" width="13.85546875" style="15" customWidth="1"/>
    <col min="14" max="14" width="8.85546875" style="15"/>
    <col min="15" max="15" width="16.140625" style="15" customWidth="1"/>
    <col min="16" max="16384" width="8.85546875" style="15"/>
  </cols>
  <sheetData>
    <row r="1" spans="1:15" s="30" customFormat="1">
      <c r="B1" s="31" t="s">
        <v>58</v>
      </c>
      <c r="C1" s="31" t="s">
        <v>59</v>
      </c>
      <c r="D1" s="31" t="s">
        <v>60</v>
      </c>
      <c r="E1" s="31" t="s">
        <v>61</v>
      </c>
      <c r="F1" s="31" t="s">
        <v>62</v>
      </c>
      <c r="G1" s="31" t="s">
        <v>63</v>
      </c>
      <c r="H1" s="31" t="s">
        <v>64</v>
      </c>
      <c r="I1" s="31" t="s">
        <v>65</v>
      </c>
      <c r="J1" s="31" t="s">
        <v>66</v>
      </c>
      <c r="K1" s="31" t="s">
        <v>67</v>
      </c>
      <c r="L1" s="31" t="s">
        <v>68</v>
      </c>
      <c r="M1" s="31" t="s">
        <v>69</v>
      </c>
      <c r="O1" s="30" t="s">
        <v>70</v>
      </c>
    </row>
    <row r="2" spans="1:15">
      <c r="A2" s="34" t="s">
        <v>81</v>
      </c>
      <c r="B2" s="15">
        <v>50</v>
      </c>
      <c r="C2" s="15">
        <v>60</v>
      </c>
      <c r="D2" s="15">
        <v>70</v>
      </c>
      <c r="E2" s="15">
        <v>80</v>
      </c>
      <c r="F2" s="15">
        <v>90</v>
      </c>
      <c r="G2" s="15">
        <v>100</v>
      </c>
      <c r="H2" s="15">
        <v>110</v>
      </c>
      <c r="I2" s="15">
        <v>120</v>
      </c>
      <c r="J2" s="15">
        <v>130</v>
      </c>
      <c r="K2" s="15">
        <v>140</v>
      </c>
      <c r="L2" s="15">
        <v>150</v>
      </c>
      <c r="M2" s="15">
        <v>160</v>
      </c>
      <c r="O2" s="32">
        <f>(M2-L2)/L2</f>
        <v>6.6666666666666666E-2</v>
      </c>
    </row>
    <row r="3" spans="1:15">
      <c r="A3" s="34" t="s">
        <v>82</v>
      </c>
      <c r="B3" s="15">
        <v>50</v>
      </c>
      <c r="C3" s="15">
        <v>60</v>
      </c>
      <c r="D3" s="15">
        <v>70</v>
      </c>
      <c r="E3" s="15">
        <v>80</v>
      </c>
      <c r="F3" s="15">
        <v>90</v>
      </c>
      <c r="G3" s="15">
        <v>100</v>
      </c>
      <c r="H3" s="15">
        <v>110</v>
      </c>
      <c r="I3" s="15">
        <v>120</v>
      </c>
      <c r="J3" s="15">
        <v>130</v>
      </c>
      <c r="K3" s="15">
        <v>140</v>
      </c>
      <c r="L3" s="15">
        <v>150</v>
      </c>
      <c r="M3" s="15">
        <v>160</v>
      </c>
      <c r="O3" s="32">
        <f t="shared" ref="O3:O8" si="0">(M3-L3)/L3</f>
        <v>6.6666666666666666E-2</v>
      </c>
    </row>
    <row r="4" spans="1:15">
      <c r="A4" s="34" t="s">
        <v>83</v>
      </c>
      <c r="B4" s="15">
        <v>50</v>
      </c>
      <c r="C4" s="15">
        <v>60</v>
      </c>
      <c r="D4" s="15">
        <v>70</v>
      </c>
      <c r="E4" s="15">
        <v>80</v>
      </c>
      <c r="F4" s="15">
        <v>90</v>
      </c>
      <c r="G4" s="15">
        <v>100</v>
      </c>
      <c r="H4" s="15">
        <v>110</v>
      </c>
      <c r="I4" s="15">
        <v>120</v>
      </c>
      <c r="J4" s="15">
        <v>130</v>
      </c>
      <c r="K4" s="15">
        <v>140</v>
      </c>
      <c r="L4" s="15">
        <v>155</v>
      </c>
      <c r="M4" s="15">
        <v>170</v>
      </c>
      <c r="O4" s="32">
        <f t="shared" si="0"/>
        <v>9.6774193548387094E-2</v>
      </c>
    </row>
    <row r="5" spans="1:15">
      <c r="A5" s="34" t="s">
        <v>84</v>
      </c>
      <c r="B5" s="15">
        <v>50</v>
      </c>
      <c r="C5" s="15">
        <v>60</v>
      </c>
      <c r="D5" s="15">
        <v>70</v>
      </c>
      <c r="E5" s="15">
        <v>80</v>
      </c>
      <c r="F5" s="15">
        <v>90</v>
      </c>
      <c r="G5" s="15">
        <v>100</v>
      </c>
      <c r="H5" s="15">
        <v>110</v>
      </c>
      <c r="I5" s="15">
        <v>120</v>
      </c>
      <c r="J5" s="15">
        <v>130</v>
      </c>
      <c r="K5" s="15">
        <v>140</v>
      </c>
      <c r="L5" s="15">
        <v>150</v>
      </c>
      <c r="M5" s="15">
        <v>160</v>
      </c>
      <c r="O5" s="32">
        <f t="shared" si="0"/>
        <v>6.6666666666666666E-2</v>
      </c>
    </row>
    <row r="6" spans="1:15">
      <c r="A6" s="34" t="s">
        <v>85</v>
      </c>
      <c r="B6" s="15">
        <v>50</v>
      </c>
      <c r="C6" s="15">
        <v>60</v>
      </c>
      <c r="D6" s="15">
        <v>70</v>
      </c>
      <c r="E6" s="15">
        <v>80</v>
      </c>
      <c r="F6" s="15">
        <v>90</v>
      </c>
      <c r="G6" s="15">
        <v>100</v>
      </c>
      <c r="H6" s="15">
        <v>110</v>
      </c>
      <c r="I6" s="15">
        <v>120</v>
      </c>
      <c r="J6" s="15">
        <v>130</v>
      </c>
      <c r="K6" s="15">
        <v>140</v>
      </c>
      <c r="L6" s="15">
        <v>150</v>
      </c>
      <c r="M6" s="15">
        <v>160</v>
      </c>
      <c r="O6" s="32">
        <f t="shared" si="0"/>
        <v>6.6666666666666666E-2</v>
      </c>
    </row>
    <row r="7" spans="1:15">
      <c r="A7" s="34" t="s">
        <v>86</v>
      </c>
      <c r="B7" s="15">
        <v>50</v>
      </c>
      <c r="C7" s="15">
        <v>60</v>
      </c>
      <c r="D7" s="15">
        <v>70</v>
      </c>
      <c r="E7" s="15">
        <v>80</v>
      </c>
      <c r="F7" s="15">
        <v>90</v>
      </c>
      <c r="G7" s="15">
        <v>100</v>
      </c>
      <c r="H7" s="15">
        <v>110</v>
      </c>
      <c r="I7" s="15">
        <v>120</v>
      </c>
      <c r="J7" s="15">
        <v>130</v>
      </c>
      <c r="K7" s="15">
        <v>140</v>
      </c>
      <c r="L7" s="15">
        <v>150</v>
      </c>
      <c r="M7" s="15">
        <v>160</v>
      </c>
      <c r="O7" s="32">
        <f t="shared" si="0"/>
        <v>6.6666666666666666E-2</v>
      </c>
    </row>
    <row r="8" spans="1:15">
      <c r="A8" s="34" t="s">
        <v>87</v>
      </c>
      <c r="B8" s="15">
        <v>50</v>
      </c>
      <c r="C8" s="15">
        <v>60</v>
      </c>
      <c r="D8" s="15">
        <v>70</v>
      </c>
      <c r="E8" s="15">
        <v>80</v>
      </c>
      <c r="F8" s="15">
        <v>90</v>
      </c>
      <c r="G8" s="15">
        <v>100</v>
      </c>
      <c r="H8" s="15">
        <v>110</v>
      </c>
      <c r="I8" s="15">
        <v>120</v>
      </c>
      <c r="J8" s="15">
        <v>130</v>
      </c>
      <c r="K8" s="15">
        <v>140</v>
      </c>
      <c r="L8" s="15">
        <v>150</v>
      </c>
      <c r="M8" s="15">
        <v>160</v>
      </c>
      <c r="O8" s="32">
        <f t="shared" si="0"/>
        <v>6.6666666666666666E-2</v>
      </c>
    </row>
    <row r="9" spans="1:15">
      <c r="A9" s="34" t="s">
        <v>88</v>
      </c>
      <c r="B9" s="15" t="s">
        <v>89</v>
      </c>
      <c r="C9" s="15" t="s">
        <v>89</v>
      </c>
      <c r="D9" s="15" t="s">
        <v>89</v>
      </c>
      <c r="E9" s="15" t="s">
        <v>89</v>
      </c>
      <c r="F9" s="15" t="s">
        <v>89</v>
      </c>
      <c r="G9" s="15" t="s">
        <v>89</v>
      </c>
      <c r="H9" s="15" t="s">
        <v>89</v>
      </c>
      <c r="I9" s="15" t="s">
        <v>89</v>
      </c>
      <c r="J9" s="15" t="s">
        <v>89</v>
      </c>
      <c r="K9" s="15" t="s">
        <v>89</v>
      </c>
      <c r="L9" s="15" t="s">
        <v>89</v>
      </c>
      <c r="M9" s="15" t="s">
        <v>89</v>
      </c>
      <c r="O9" s="32" t="s">
        <v>89</v>
      </c>
    </row>
    <row r="12" spans="1:15" s="30" customFormat="1">
      <c r="B12" s="31" t="str">
        <f>B1</f>
        <v>Jan-YY</v>
      </c>
      <c r="C12" s="31" t="str">
        <f t="shared" ref="C12:M12" si="1">C1</f>
        <v>Feb-YY</v>
      </c>
      <c r="D12" s="31" t="str">
        <f t="shared" si="1"/>
        <v>Mar-YY</v>
      </c>
      <c r="E12" s="31" t="str">
        <f t="shared" si="1"/>
        <v>Apr-YY</v>
      </c>
      <c r="F12" s="31" t="str">
        <f t="shared" si="1"/>
        <v>May-YY</v>
      </c>
      <c r="G12" s="31" t="str">
        <f t="shared" si="1"/>
        <v>Jun-YY</v>
      </c>
      <c r="H12" s="31" t="str">
        <f t="shared" si="1"/>
        <v>Jul-YY</v>
      </c>
      <c r="I12" s="31" t="str">
        <f t="shared" si="1"/>
        <v>Aug-YY</v>
      </c>
      <c r="J12" s="31" t="str">
        <f t="shared" si="1"/>
        <v>Sep-YY</v>
      </c>
      <c r="K12" s="31" t="str">
        <f t="shared" si="1"/>
        <v>Oct-YY</v>
      </c>
      <c r="L12" s="31" t="str">
        <f t="shared" si="1"/>
        <v>Nov-YY</v>
      </c>
      <c r="M12" s="31" t="str">
        <f t="shared" si="1"/>
        <v>Dec-YY</v>
      </c>
      <c r="O12" s="31" t="str">
        <f>O1</f>
        <v>MoM Growth</v>
      </c>
    </row>
    <row r="13" spans="1:15">
      <c r="A13" s="30" t="s">
        <v>80</v>
      </c>
      <c r="B13" s="15">
        <f>SUM(B2:B9)</f>
        <v>350</v>
      </c>
      <c r="C13" s="15">
        <f t="shared" ref="C13:M13" si="2">SUM(C2:C9)</f>
        <v>420</v>
      </c>
      <c r="D13" s="15">
        <f t="shared" si="2"/>
        <v>490</v>
      </c>
      <c r="E13" s="15">
        <f t="shared" si="2"/>
        <v>560</v>
      </c>
      <c r="F13" s="15">
        <f t="shared" si="2"/>
        <v>630</v>
      </c>
      <c r="G13" s="15">
        <f t="shared" si="2"/>
        <v>700</v>
      </c>
      <c r="H13" s="15">
        <f t="shared" si="2"/>
        <v>770</v>
      </c>
      <c r="I13" s="15">
        <f t="shared" si="2"/>
        <v>840</v>
      </c>
      <c r="J13" s="15">
        <f t="shared" si="2"/>
        <v>910</v>
      </c>
      <c r="K13" s="15">
        <f t="shared" si="2"/>
        <v>980</v>
      </c>
      <c r="L13" s="15">
        <f t="shared" si="2"/>
        <v>1055</v>
      </c>
      <c r="M13" s="15">
        <f t="shared" si="2"/>
        <v>1130</v>
      </c>
      <c r="O13" s="32">
        <f>(M13-L13)/L13</f>
        <v>7.1090047393364927E-2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0BA9-FF3F-45E5-9D5A-DEB754865F66}">
  <dimension ref="A1:Q10"/>
  <sheetViews>
    <sheetView workbookViewId="0"/>
  </sheetViews>
  <sheetFormatPr defaultColWidth="8.85546875" defaultRowHeight="15.75"/>
  <cols>
    <col min="1" max="1" width="12" style="30" customWidth="1"/>
    <col min="2" max="13" width="12.140625" style="15" customWidth="1"/>
    <col min="14" max="14" width="8.85546875" style="15"/>
    <col min="15" max="15" width="16.42578125" style="15" customWidth="1"/>
    <col min="16" max="16" width="8.85546875" style="15"/>
    <col min="17" max="17" width="47.7109375" style="15" customWidth="1"/>
    <col min="18" max="16384" width="8.85546875" style="15"/>
  </cols>
  <sheetData>
    <row r="1" spans="1:17" s="30" customFormat="1">
      <c r="B1" s="31" t="s">
        <v>58</v>
      </c>
      <c r="C1" s="31" t="s">
        <v>59</v>
      </c>
      <c r="D1" s="31" t="s">
        <v>60</v>
      </c>
      <c r="E1" s="31" t="s">
        <v>61</v>
      </c>
      <c r="F1" s="31" t="s">
        <v>62</v>
      </c>
      <c r="G1" s="31" t="s">
        <v>63</v>
      </c>
      <c r="H1" s="31" t="s">
        <v>64</v>
      </c>
      <c r="I1" s="31" t="s">
        <v>65</v>
      </c>
      <c r="J1" s="31" t="s">
        <v>66</v>
      </c>
      <c r="K1" s="31" t="s">
        <v>67</v>
      </c>
      <c r="L1" s="31" t="s">
        <v>68</v>
      </c>
      <c r="M1" s="31" t="s">
        <v>69</v>
      </c>
      <c r="O1" s="30" t="s">
        <v>70</v>
      </c>
      <c r="Q1" s="30" t="s">
        <v>71</v>
      </c>
    </row>
    <row r="2" spans="1:17">
      <c r="A2" s="30" t="s">
        <v>72</v>
      </c>
      <c r="B2" s="15">
        <v>200</v>
      </c>
      <c r="C2" s="15">
        <v>300</v>
      </c>
      <c r="D2" s="15">
        <v>400</v>
      </c>
      <c r="E2" s="15">
        <v>500</v>
      </c>
      <c r="F2" s="15">
        <v>550</v>
      </c>
      <c r="G2" s="15">
        <v>600</v>
      </c>
      <c r="H2" s="15">
        <v>650</v>
      </c>
      <c r="I2" s="15">
        <v>700</v>
      </c>
      <c r="J2" s="15">
        <v>800</v>
      </c>
      <c r="K2" s="15">
        <v>900</v>
      </c>
      <c r="L2" s="15">
        <v>950</v>
      </c>
      <c r="M2" s="15">
        <v>1000</v>
      </c>
      <c r="O2" s="32">
        <f t="shared" ref="O2:O7" si="0">(M2-L2)/L2</f>
        <v>5.2631578947368418E-2</v>
      </c>
      <c r="Q2" s="15" t="s">
        <v>73</v>
      </c>
    </row>
    <row r="3" spans="1:17">
      <c r="A3" s="30" t="s">
        <v>74</v>
      </c>
      <c r="B3" s="15">
        <v>100</v>
      </c>
      <c r="C3" s="15">
        <v>100</v>
      </c>
      <c r="D3" s="15">
        <v>200</v>
      </c>
      <c r="E3" s="15">
        <v>200</v>
      </c>
      <c r="F3" s="15">
        <v>300</v>
      </c>
      <c r="G3" s="15">
        <v>300</v>
      </c>
      <c r="H3" s="15">
        <v>400</v>
      </c>
      <c r="I3" s="15">
        <v>400</v>
      </c>
      <c r="J3" s="15">
        <v>500</v>
      </c>
      <c r="K3" s="15">
        <v>500</v>
      </c>
      <c r="L3" s="15">
        <v>600</v>
      </c>
      <c r="M3" s="15">
        <v>700</v>
      </c>
      <c r="O3" s="32">
        <f t="shared" si="0"/>
        <v>0.16666666666666666</v>
      </c>
      <c r="Q3" s="15" t="s">
        <v>75</v>
      </c>
    </row>
    <row r="4" spans="1:17">
      <c r="A4" s="30" t="s">
        <v>8</v>
      </c>
      <c r="B4" s="15">
        <v>100</v>
      </c>
      <c r="C4" s="15">
        <v>100</v>
      </c>
      <c r="D4" s="15">
        <v>200</v>
      </c>
      <c r="E4" s="15">
        <v>200</v>
      </c>
      <c r="F4" s="15">
        <v>300</v>
      </c>
      <c r="G4" s="15">
        <v>300</v>
      </c>
      <c r="H4" s="15">
        <v>400</v>
      </c>
      <c r="I4" s="15">
        <v>400</v>
      </c>
      <c r="J4" s="15">
        <v>500</v>
      </c>
      <c r="K4" s="15">
        <v>500</v>
      </c>
      <c r="L4" s="15">
        <v>600</v>
      </c>
      <c r="M4" s="15">
        <v>700</v>
      </c>
      <c r="O4" s="32">
        <f t="shared" si="0"/>
        <v>0.16666666666666666</v>
      </c>
      <c r="Q4" s="15" t="s">
        <v>76</v>
      </c>
    </row>
    <row r="5" spans="1:17">
      <c r="A5" s="30" t="s">
        <v>10</v>
      </c>
      <c r="B5" s="15">
        <v>100</v>
      </c>
      <c r="C5" s="15">
        <v>100</v>
      </c>
      <c r="D5" s="15">
        <v>100</v>
      </c>
      <c r="E5" s="15">
        <v>100</v>
      </c>
      <c r="F5" s="15">
        <v>200</v>
      </c>
      <c r="G5" s="15">
        <v>200</v>
      </c>
      <c r="H5" s="15">
        <v>200</v>
      </c>
      <c r="I5" s="15">
        <v>200</v>
      </c>
      <c r="J5" s="15">
        <v>200</v>
      </c>
      <c r="K5" s="15">
        <v>200</v>
      </c>
      <c r="L5" s="15">
        <v>200</v>
      </c>
      <c r="M5" s="15">
        <v>200</v>
      </c>
      <c r="O5" s="32">
        <f t="shared" si="0"/>
        <v>0</v>
      </c>
      <c r="Q5" s="15" t="s">
        <v>77</v>
      </c>
    </row>
    <row r="6" spans="1:17">
      <c r="A6" s="30" t="s">
        <v>7</v>
      </c>
      <c r="B6" s="15">
        <v>100</v>
      </c>
      <c r="C6" s="15">
        <v>100</v>
      </c>
      <c r="D6" s="15">
        <v>200</v>
      </c>
      <c r="E6" s="15">
        <v>200</v>
      </c>
      <c r="F6" s="15">
        <v>300</v>
      </c>
      <c r="G6" s="15">
        <v>300</v>
      </c>
      <c r="H6" s="15">
        <v>400</v>
      </c>
      <c r="I6" s="15">
        <v>400</v>
      </c>
      <c r="J6" s="15">
        <v>500</v>
      </c>
      <c r="K6" s="15">
        <v>500</v>
      </c>
      <c r="L6" s="15">
        <v>600</v>
      </c>
      <c r="M6" s="15">
        <v>700</v>
      </c>
      <c r="O6" s="32">
        <f t="shared" si="0"/>
        <v>0.16666666666666666</v>
      </c>
      <c r="Q6" s="15" t="s">
        <v>78</v>
      </c>
    </row>
    <row r="7" spans="1:17">
      <c r="A7" s="30" t="s">
        <v>9</v>
      </c>
      <c r="B7" s="15">
        <v>0</v>
      </c>
      <c r="C7" s="15">
        <v>0</v>
      </c>
      <c r="D7" s="15">
        <v>10</v>
      </c>
      <c r="E7" s="15">
        <v>10</v>
      </c>
      <c r="F7" s="15">
        <v>20</v>
      </c>
      <c r="G7" s="15">
        <v>40</v>
      </c>
      <c r="H7" s="15">
        <v>50</v>
      </c>
      <c r="I7" s="15">
        <v>60</v>
      </c>
      <c r="J7" s="15">
        <v>70</v>
      </c>
      <c r="K7" s="15">
        <v>80</v>
      </c>
      <c r="L7" s="15">
        <v>90</v>
      </c>
      <c r="M7" s="15">
        <v>100</v>
      </c>
      <c r="O7" s="32">
        <f t="shared" si="0"/>
        <v>0.1111111111111111</v>
      </c>
      <c r="Q7" s="15" t="s">
        <v>79</v>
      </c>
    </row>
    <row r="9" spans="1:17" s="30" customFormat="1">
      <c r="B9" s="31" t="str">
        <f>B1</f>
        <v>Jan-YY</v>
      </c>
      <c r="C9" s="31" t="str">
        <f t="shared" ref="C9:O9" si="1">C1</f>
        <v>Feb-YY</v>
      </c>
      <c r="D9" s="31" t="str">
        <f t="shared" si="1"/>
        <v>Mar-YY</v>
      </c>
      <c r="E9" s="31" t="str">
        <f t="shared" si="1"/>
        <v>Apr-YY</v>
      </c>
      <c r="F9" s="31" t="str">
        <f t="shared" si="1"/>
        <v>May-YY</v>
      </c>
      <c r="G9" s="31" t="str">
        <f t="shared" si="1"/>
        <v>Jun-YY</v>
      </c>
      <c r="H9" s="31" t="str">
        <f t="shared" si="1"/>
        <v>Jul-YY</v>
      </c>
      <c r="I9" s="31" t="str">
        <f t="shared" si="1"/>
        <v>Aug-YY</v>
      </c>
      <c r="J9" s="31" t="str">
        <f t="shared" si="1"/>
        <v>Sep-YY</v>
      </c>
      <c r="K9" s="31" t="str">
        <f t="shared" si="1"/>
        <v>Oct-YY</v>
      </c>
      <c r="L9" s="31" t="str">
        <f t="shared" si="1"/>
        <v>Nov-YY</v>
      </c>
      <c r="M9" s="31" t="str">
        <f t="shared" si="1"/>
        <v>Dec-YY</v>
      </c>
      <c r="O9" s="31" t="str">
        <f t="shared" si="1"/>
        <v>MoM Growth</v>
      </c>
    </row>
    <row r="10" spans="1:17">
      <c r="A10" s="30" t="s">
        <v>80</v>
      </c>
      <c r="B10" s="15">
        <f>SUM(B2:B7)</f>
        <v>600</v>
      </c>
      <c r="C10" s="15">
        <f t="shared" ref="C10:M10" si="2">SUM(C2:C7)</f>
        <v>700</v>
      </c>
      <c r="D10" s="15">
        <f t="shared" si="2"/>
        <v>1110</v>
      </c>
      <c r="E10" s="15">
        <f t="shared" si="2"/>
        <v>1210</v>
      </c>
      <c r="F10" s="15">
        <f t="shared" si="2"/>
        <v>1670</v>
      </c>
      <c r="G10" s="15">
        <f t="shared" si="2"/>
        <v>1740</v>
      </c>
      <c r="H10" s="15">
        <f t="shared" si="2"/>
        <v>2100</v>
      </c>
      <c r="I10" s="15">
        <f t="shared" si="2"/>
        <v>2160</v>
      </c>
      <c r="J10" s="15">
        <f t="shared" si="2"/>
        <v>2570</v>
      </c>
      <c r="K10" s="15">
        <f t="shared" si="2"/>
        <v>2680</v>
      </c>
      <c r="L10" s="15">
        <f t="shared" si="2"/>
        <v>3040</v>
      </c>
      <c r="M10" s="15">
        <f t="shared" si="2"/>
        <v>3400</v>
      </c>
      <c r="O10" s="33">
        <f>(M10-L10)/L10</f>
        <v>0.11842105263157894</v>
      </c>
    </row>
  </sheetData>
  <pageMargins left="0.7" right="0.7" top="0.75" bottom="0.75" header="0.3" footer="0.3"/>
  <pageSetup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Bulk Upload</vt:lpstr>
      <vt:lpstr>How to Use This Template</vt:lpstr>
      <vt:lpstr>Marketing Budget</vt:lpstr>
      <vt:lpstr>Monthly Planning Calendar</vt:lpstr>
      <vt:lpstr>Conversion Rates</vt:lpstr>
      <vt:lpstr>Customers</vt:lpstr>
      <vt:lpstr>Leads</vt:lpstr>
      <vt:lpstr>Visits</vt:lpstr>
      <vt:lpstr>Reach</vt:lpstr>
      <vt:lpstr>Definitions of Terms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Vaughan</dc:creator>
  <cp:lastModifiedBy>Tonya Fuschtei</cp:lastModifiedBy>
  <dcterms:created xsi:type="dcterms:W3CDTF">2016-01-19T16:48:56Z</dcterms:created>
  <dcterms:modified xsi:type="dcterms:W3CDTF">2024-06-19T09:26:28Z</dcterms:modified>
</cp:coreProperties>
</file>